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5-基本関数\03-論理関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4" i="1" l="1"/>
  <c r="L94" i="1"/>
  <c r="G94" i="1"/>
  <c r="F94" i="1"/>
  <c r="D94" i="1"/>
  <c r="N93" i="1"/>
  <c r="L93" i="1"/>
  <c r="G93" i="1"/>
  <c r="F93" i="1"/>
  <c r="D93" i="1"/>
  <c r="N92" i="1"/>
  <c r="L92" i="1"/>
  <c r="G92" i="1"/>
  <c r="F92" i="1"/>
  <c r="D92" i="1"/>
  <c r="N91" i="1"/>
  <c r="L91" i="1"/>
  <c r="G91" i="1"/>
  <c r="F91" i="1"/>
  <c r="D91" i="1"/>
  <c r="L90" i="1"/>
  <c r="G90" i="1"/>
  <c r="D90" i="1"/>
  <c r="G89" i="1"/>
  <c r="G88" i="1"/>
  <c r="G87" i="1"/>
  <c r="G86" i="1"/>
  <c r="E71" i="1"/>
  <c r="D71" i="1"/>
  <c r="E70" i="1"/>
  <c r="D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G71" i="1" s="1"/>
  <c r="F61" i="1"/>
  <c r="F71" i="1" s="1"/>
  <c r="F37" i="1"/>
  <c r="F36" i="1"/>
  <c r="F35" i="1"/>
  <c r="F34" i="1"/>
  <c r="F33" i="1"/>
  <c r="F32" i="1"/>
  <c r="F31" i="1"/>
  <c r="F30" i="1"/>
  <c r="F29" i="1"/>
  <c r="G95" i="1" l="1"/>
  <c r="G96" i="1"/>
  <c r="G97" i="1" s="1"/>
  <c r="E83" i="1" s="1"/>
  <c r="G70" i="1"/>
  <c r="F70" i="1"/>
</calcChain>
</file>

<file path=xl/comments1.xml><?xml version="1.0" encoding="utf-8"?>
<comments xmlns="http://schemas.openxmlformats.org/spreadsheetml/2006/main">
  <authors>
    <author>根津良彦</author>
  </authors>
  <commentList>
    <comment ref="F2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=IF(E29&gt;=75,"合格","不合格")</t>
        </r>
      </text>
    </comment>
    <comment ref="F6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=IF(D61="","",C61*D61)</t>
        </r>
      </text>
    </comment>
    <comment ref="G6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=IF(F61="","",F61/E61)</t>
        </r>
      </text>
    </comment>
    <comment ref="E8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=G97
</t>
        </r>
        <r>
          <rPr>
            <sz val="11"/>
            <color indexed="81"/>
            <rFont val="ＭＳ Ｐゴシック"/>
            <family val="3"/>
            <charset val="128"/>
          </rPr>
          <t>自動的に合計の数値を表示します。</t>
        </r>
      </text>
    </comment>
    <comment ref="G8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=IF(E86="","",E86*F86)</t>
        </r>
      </text>
    </comment>
    <comment ref="G9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INT</t>
        </r>
        <r>
          <rPr>
            <b/>
            <sz val="12"/>
            <color indexed="81"/>
            <rFont val="ＭＳ Ｐゴシック"/>
            <family val="3"/>
            <charset val="128"/>
          </rPr>
          <t>(G95*0.05)</t>
        </r>
      </text>
    </comment>
  </commentList>
</comments>
</file>

<file path=xl/sharedStrings.xml><?xml version="1.0" encoding="utf-8"?>
<sst xmlns="http://schemas.openxmlformats.org/spreadsheetml/2006/main" count="119" uniqueCount="58">
  <si>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</si>
  <si>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</si>
  <si>
    <t>IF関数ー（論理）</t>
    <rPh sb="2" eb="4">
      <t>カンスウ</t>
    </rPh>
    <rPh sb="6" eb="8">
      <t>ロンリ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</si>
  <si>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</si>
  <si>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r>
      <t>７５ｋｇ以上</t>
    </r>
    <r>
      <rPr>
        <sz val="11"/>
        <color theme="1"/>
        <rFont val="ＭＳ Ｐゴシック"/>
        <family val="2"/>
        <charset val="128"/>
        <scheme val="minor"/>
      </rPr>
      <t>を「</t>
    </r>
    <r>
      <rPr>
        <b/>
        <sz val="11"/>
        <rFont val="ＭＳ Ｐゴシック"/>
        <family val="3"/>
        <charset val="128"/>
      </rPr>
      <t>合格</t>
    </r>
    <r>
      <rPr>
        <sz val="11"/>
        <color theme="1"/>
        <rFont val="ＭＳ Ｐゴシック"/>
        <family val="2"/>
        <charset val="128"/>
        <scheme val="minor"/>
      </rPr>
      <t>」、以外を「</t>
    </r>
    <r>
      <rPr>
        <b/>
        <sz val="11"/>
        <rFont val="ＭＳ Ｐゴシック"/>
        <family val="3"/>
        <charset val="128"/>
      </rPr>
      <t>不合格</t>
    </r>
    <r>
      <rPr>
        <sz val="11"/>
        <color theme="1"/>
        <rFont val="ＭＳ Ｐゴシック"/>
        <family val="2"/>
        <charset val="128"/>
        <scheme val="minor"/>
      </rPr>
      <t>」と判定しましょう。</t>
    </r>
    <rPh sb="4" eb="6">
      <t>イジョウ</t>
    </rPh>
    <rPh sb="8" eb="10">
      <t>ゴウカク</t>
    </rPh>
    <rPh sb="12" eb="14">
      <t>イガイ</t>
    </rPh>
    <rPh sb="16" eb="19">
      <t>フゴウカク</t>
    </rPh>
    <rPh sb="21" eb="23">
      <t>ハンテイ</t>
    </rPh>
    <phoneticPr fontId="4"/>
  </si>
  <si>
    <t>相撲部屋入門体格審査</t>
    <rPh sb="0" eb="2">
      <t>スモウ</t>
    </rPh>
    <rPh sb="2" eb="4">
      <t>ベヤ</t>
    </rPh>
    <rPh sb="4" eb="6">
      <t>ニュウモン</t>
    </rPh>
    <rPh sb="6" eb="8">
      <t>タイカク</t>
    </rPh>
    <rPh sb="8" eb="10">
      <t>シンサ</t>
    </rPh>
    <phoneticPr fontId="4"/>
  </si>
  <si>
    <t>名前</t>
    <rPh sb="0" eb="2">
      <t>ナマエ</t>
    </rPh>
    <phoneticPr fontId="4"/>
  </si>
  <si>
    <t>身長</t>
    <rPh sb="0" eb="2">
      <t>シンチョウ</t>
    </rPh>
    <phoneticPr fontId="4"/>
  </si>
  <si>
    <t>体重</t>
    <rPh sb="0" eb="2">
      <t>タイジュウ</t>
    </rPh>
    <phoneticPr fontId="4"/>
  </si>
  <si>
    <t>判定</t>
    <rPh sb="0" eb="2">
      <t>ハンテイ</t>
    </rPh>
    <phoneticPr fontId="4"/>
  </si>
  <si>
    <t>徳川</t>
    <rPh sb="0" eb="2">
      <t>トクガワ</t>
    </rPh>
    <phoneticPr fontId="4"/>
  </si>
  <si>
    <t>織田</t>
    <rPh sb="0" eb="2">
      <t>オダ</t>
    </rPh>
    <phoneticPr fontId="4"/>
  </si>
  <si>
    <t>羽柴</t>
    <rPh sb="0" eb="2">
      <t>ハシバ</t>
    </rPh>
    <phoneticPr fontId="4"/>
  </si>
  <si>
    <t>明智</t>
    <rPh sb="0" eb="2">
      <t>アケチ</t>
    </rPh>
    <phoneticPr fontId="4"/>
  </si>
  <si>
    <t>毛利</t>
    <rPh sb="0" eb="2">
      <t>モウリ</t>
    </rPh>
    <phoneticPr fontId="4"/>
  </si>
  <si>
    <t>北条</t>
    <rPh sb="0" eb="2">
      <t>ホウジョウ</t>
    </rPh>
    <phoneticPr fontId="4"/>
  </si>
  <si>
    <t>武田</t>
    <rPh sb="0" eb="2">
      <t>タケダ</t>
    </rPh>
    <phoneticPr fontId="4"/>
  </si>
  <si>
    <t>上杉</t>
    <rPh sb="0" eb="2">
      <t>ウエスギ</t>
    </rPh>
    <phoneticPr fontId="4"/>
  </si>
  <si>
    <t>今川</t>
    <rPh sb="0" eb="2">
      <t>イマガワ</t>
    </rPh>
    <phoneticPr fontId="4"/>
  </si>
  <si>
    <t>問題</t>
    <rPh sb="0" eb="2">
      <t>モンダイ</t>
    </rPh>
    <phoneticPr fontId="4"/>
  </si>
  <si>
    <r>
      <t>上のリストで以下の</t>
    </r>
    <r>
      <rPr>
        <b/>
        <sz val="11"/>
        <color indexed="14"/>
        <rFont val="ＭＳ Ｐゴシック"/>
        <family val="3"/>
        <charset val="128"/>
      </rPr>
      <t>条件</t>
    </r>
    <r>
      <rPr>
        <sz val="11"/>
        <color theme="1"/>
        <rFont val="ＭＳ Ｐゴシック"/>
        <family val="2"/>
        <charset val="128"/>
        <scheme val="minor"/>
      </rPr>
      <t>を文字色で識別せよ。</t>
    </r>
    <rPh sb="0" eb="1">
      <t>ウエ</t>
    </rPh>
    <rPh sb="6" eb="8">
      <t>イカ</t>
    </rPh>
    <rPh sb="9" eb="11">
      <t>ジョウケン</t>
    </rPh>
    <rPh sb="12" eb="14">
      <t>モジ</t>
    </rPh>
    <rPh sb="14" eb="15">
      <t>イロ</t>
    </rPh>
    <rPh sb="16" eb="18">
      <t>シキベツ</t>
    </rPh>
    <phoneticPr fontId="4"/>
  </si>
  <si>
    <r>
      <t>身長1８０cm以上を</t>
    </r>
    <r>
      <rPr>
        <b/>
        <sz val="11"/>
        <color indexed="12"/>
        <rFont val="ＭＳ Ｐゴシック"/>
        <family val="3"/>
        <charset val="128"/>
      </rPr>
      <t>青</t>
    </r>
    <rPh sb="0" eb="2">
      <t>シンチョウ</t>
    </rPh>
    <rPh sb="7" eb="9">
      <t>イジョウ</t>
    </rPh>
    <rPh sb="10" eb="11">
      <t>アオ</t>
    </rPh>
    <phoneticPr fontId="4"/>
  </si>
  <si>
    <r>
      <t>身長1８０cm未満、１７０以上を</t>
    </r>
    <r>
      <rPr>
        <b/>
        <sz val="11"/>
        <color indexed="50"/>
        <rFont val="ＭＳ Ｐゴシック"/>
        <family val="3"/>
        <charset val="128"/>
      </rPr>
      <t>緑</t>
    </r>
    <rPh sb="0" eb="2">
      <t>シンチョウ</t>
    </rPh>
    <rPh sb="7" eb="9">
      <t>ミマン</t>
    </rPh>
    <rPh sb="13" eb="15">
      <t>イジョウ</t>
    </rPh>
    <rPh sb="16" eb="17">
      <t>ミドリ</t>
    </rPh>
    <phoneticPr fontId="4"/>
  </si>
  <si>
    <r>
      <t>身長1７０cm以下を</t>
    </r>
    <r>
      <rPr>
        <b/>
        <sz val="11"/>
        <color indexed="10"/>
        <rFont val="ＭＳ Ｐゴシック"/>
        <family val="3"/>
        <charset val="128"/>
      </rPr>
      <t>赤</t>
    </r>
    <rPh sb="0" eb="2">
      <t>シンチョウ</t>
    </rPh>
    <rPh sb="7" eb="8">
      <t>イジョウ</t>
    </rPh>
    <rPh sb="8" eb="9">
      <t>シタ</t>
    </rPh>
    <rPh sb="10" eb="11">
      <t>アカ</t>
    </rPh>
    <phoneticPr fontId="4"/>
  </si>
  <si>
    <t>NEW</t>
    <phoneticPr fontId="4"/>
  </si>
  <si>
    <t>真の場合</t>
    <rPh sb="0" eb="1">
      <t>シン</t>
    </rPh>
    <rPh sb="2" eb="4">
      <t>バアイ</t>
    </rPh>
    <phoneticPr fontId="4"/>
  </si>
  <si>
    <r>
      <t>いずれの場合でも、ダブルコーテーション２つ「</t>
    </r>
    <r>
      <rPr>
        <b/>
        <sz val="11"/>
        <color indexed="10"/>
        <rFont val="ＭＳ Ｐゴシック"/>
        <family val="3"/>
        <charset val="128"/>
      </rPr>
      <t>""</t>
    </r>
    <r>
      <rPr>
        <b/>
        <sz val="11"/>
        <rFont val="ＭＳ Ｐゴシック"/>
        <family val="3"/>
        <charset val="128"/>
      </rPr>
      <t>」で何も表示するな！
の命令になります。</t>
    </r>
    <rPh sb="4" eb="6">
      <t>バアイ</t>
    </rPh>
    <rPh sb="26" eb="27">
      <t>ナニ</t>
    </rPh>
    <rPh sb="28" eb="30">
      <t>ヒョウジ</t>
    </rPh>
    <rPh sb="36" eb="38">
      <t>メイレイ</t>
    </rPh>
    <phoneticPr fontId="4"/>
  </si>
  <si>
    <t>偽の場合</t>
    <rPh sb="0" eb="1">
      <t>ギ</t>
    </rPh>
    <rPh sb="2" eb="4">
      <t>バアイ</t>
    </rPh>
    <phoneticPr fontId="4"/>
  </si>
  <si>
    <t>単価</t>
    <rPh sb="0" eb="2">
      <t>タンカ</t>
    </rPh>
    <phoneticPr fontId="4"/>
  </si>
  <si>
    <t>販売数</t>
    <rPh sb="0" eb="2">
      <t>ハンバイ</t>
    </rPh>
    <rPh sb="2" eb="3">
      <t>スウ</t>
    </rPh>
    <phoneticPr fontId="4"/>
  </si>
  <si>
    <t>客数</t>
    <rPh sb="0" eb="1">
      <t>キャク</t>
    </rPh>
    <rPh sb="1" eb="2">
      <t>スウ</t>
    </rPh>
    <phoneticPr fontId="4"/>
  </si>
  <si>
    <t>合計金額</t>
    <rPh sb="0" eb="2">
      <t>ゴウケイ</t>
    </rPh>
    <rPh sb="2" eb="4">
      <t>キンガク</t>
    </rPh>
    <phoneticPr fontId="4"/>
  </si>
  <si>
    <t>客単価</t>
    <rPh sb="0" eb="1">
      <t>キャク</t>
    </rPh>
    <rPh sb="1" eb="3">
      <t>タンカ</t>
    </rPh>
    <phoneticPr fontId="4"/>
  </si>
  <si>
    <t>合計</t>
    <rPh sb="0" eb="2">
      <t>ゴウケイ</t>
    </rPh>
    <phoneticPr fontId="4"/>
  </si>
  <si>
    <t>平均</t>
    <rPh sb="0" eb="2">
      <t>ヘイキン</t>
    </rPh>
    <phoneticPr fontId="4"/>
  </si>
  <si>
    <t>御請求額（税込）</t>
    <rPh sb="0" eb="1">
      <t>ゴ</t>
    </rPh>
    <rPh sb="1" eb="3">
      <t>セイキュウ</t>
    </rPh>
    <rPh sb="3" eb="4">
      <t>ガク</t>
    </rPh>
    <rPh sb="5" eb="7">
      <t>ゼイコミ</t>
    </rPh>
    <phoneticPr fontId="4"/>
  </si>
  <si>
    <t>コード</t>
    <phoneticPr fontId="4"/>
  </si>
  <si>
    <t>品番</t>
    <rPh sb="0" eb="2">
      <t>ヒンバン</t>
    </rPh>
    <phoneticPr fontId="4"/>
  </si>
  <si>
    <t>品名</t>
    <rPh sb="0" eb="2">
      <t>ヒンメイ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</si>
  <si>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</si>
  <si>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</si>
  <si>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A001</t>
    <phoneticPr fontId="4"/>
  </si>
  <si>
    <t>A-100</t>
    <phoneticPr fontId="4"/>
  </si>
  <si>
    <t>書籍</t>
    <rPh sb="0" eb="2">
      <t>ショセキ</t>
    </rPh>
    <phoneticPr fontId="4"/>
  </si>
  <si>
    <t>A002</t>
  </si>
  <si>
    <t>B-200</t>
    <phoneticPr fontId="4"/>
  </si>
  <si>
    <t>雑誌</t>
    <rPh sb="0" eb="2">
      <t>ザッシ</t>
    </rPh>
    <phoneticPr fontId="4"/>
  </si>
  <si>
    <t>A003</t>
  </si>
  <si>
    <t>C-300</t>
    <phoneticPr fontId="4"/>
  </si>
  <si>
    <t>辞書</t>
    <rPh sb="0" eb="2">
      <t>ジショ</t>
    </rPh>
    <phoneticPr fontId="4"/>
  </si>
  <si>
    <t>C-300</t>
    <phoneticPr fontId="4"/>
  </si>
  <si>
    <t>A004</t>
  </si>
  <si>
    <t>D-400</t>
    <phoneticPr fontId="4"/>
  </si>
  <si>
    <t>手帳</t>
    <rPh sb="0" eb="2">
      <t>テチョウ</t>
    </rPh>
    <phoneticPr fontId="4"/>
  </si>
  <si>
    <t>備考：</t>
    <rPh sb="0" eb="2">
      <t>ビコウ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</si>
  <si>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</si>
  <si>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</si>
  <si>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Copyright(c) Beginners Site All right reserved 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</si>
</sst>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50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5" fillId="5" borderId="0" xfId="0" applyFont="1" applyFill="1">
      <alignment vertical="center"/>
    </xf>
    <xf numFmtId="0" fontId="0" fillId="5" borderId="0" xfId="0" applyFont="1" applyFill="1">
      <alignment vertical="center"/>
    </xf>
    <xf numFmtId="0" fontId="8" fillId="0" borderId="0" xfId="0" applyFont="1">
      <alignment vertical="center"/>
    </xf>
    <xf numFmtId="0" fontId="0" fillId="0" borderId="0" xfId="0" applyNumberFormat="1" applyFont="1" applyFill="1" applyBorder="1" applyAlignment="1"/>
    <xf numFmtId="0" fontId="0" fillId="6" borderId="2" xfId="0" applyNumberFormat="1" applyFont="1" applyFill="1" applyBorder="1" applyAlignment="1">
      <alignment horizontal="center"/>
    </xf>
    <xf numFmtId="0" fontId="0" fillId="6" borderId="3" xfId="0" applyNumberFormat="1" applyFont="1" applyFill="1" applyBorder="1" applyAlignment="1">
      <alignment horizontal="center"/>
    </xf>
    <xf numFmtId="0" fontId="0" fillId="6" borderId="4" xfId="0" applyNumberFormat="1" applyFont="1" applyFill="1" applyBorder="1" applyAlignment="1">
      <alignment horizontal="center"/>
    </xf>
    <xf numFmtId="0" fontId="0" fillId="6" borderId="5" xfId="0" applyNumberFormat="1" applyFont="1" applyFill="1" applyBorder="1" applyAlignment="1">
      <alignment horizontal="center"/>
    </xf>
    <xf numFmtId="0" fontId="0" fillId="7" borderId="6" xfId="0" applyNumberFormat="1" applyFont="1" applyFill="1" applyBorder="1" applyAlignment="1"/>
    <xf numFmtId="0" fontId="0" fillId="0" borderId="7" xfId="0" applyNumberFormat="1" applyFont="1" applyFill="1" applyBorder="1" applyAlignment="1"/>
    <xf numFmtId="0" fontId="0" fillId="0" borderId="8" xfId="0" applyNumberFormat="1" applyFont="1" applyFill="1" applyBorder="1" applyAlignment="1"/>
    <xf numFmtId="0" fontId="0" fillId="8" borderId="9" xfId="0" applyNumberFormat="1" applyFont="1" applyFill="1" applyBorder="1" applyAlignment="1">
      <alignment horizontal="center"/>
    </xf>
    <xf numFmtId="0" fontId="0" fillId="8" borderId="9" xfId="0" applyNumberFormat="1" applyFont="1" applyFill="1" applyBorder="1" applyAlignment="1"/>
    <xf numFmtId="0" fontId="0" fillId="7" borderId="10" xfId="0" applyNumberFormat="1" applyFont="1" applyFill="1" applyBorder="1" applyAlignment="1"/>
    <xf numFmtId="0" fontId="0" fillId="0" borderId="11" xfId="0" applyNumberFormat="1" applyFont="1" applyFill="1" applyBorder="1" applyAlignment="1"/>
    <xf numFmtId="0" fontId="0" fillId="0" borderId="12" xfId="0" applyNumberFormat="1" applyFont="1" applyFill="1" applyBorder="1" applyAlignment="1"/>
    <xf numFmtId="0" fontId="0" fillId="8" borderId="13" xfId="0" applyNumberFormat="1" applyFont="1" applyFill="1" applyBorder="1" applyAlignment="1">
      <alignment horizontal="center"/>
    </xf>
    <xf numFmtId="0" fontId="0" fillId="8" borderId="13" xfId="0" applyNumberFormat="1" applyFont="1" applyFill="1" applyBorder="1" applyAlignment="1"/>
    <xf numFmtId="0" fontId="0" fillId="7" borderId="14" xfId="0" applyNumberFormat="1" applyFont="1" applyFill="1" applyBorder="1" applyAlignment="1"/>
    <xf numFmtId="0" fontId="0" fillId="0" borderId="15" xfId="0" applyNumberFormat="1" applyFont="1" applyFill="1" applyBorder="1" applyAlignment="1"/>
    <xf numFmtId="0" fontId="0" fillId="0" borderId="16" xfId="0" applyNumberFormat="1" applyFont="1" applyFill="1" applyBorder="1" applyAlignment="1"/>
    <xf numFmtId="0" fontId="0" fillId="8" borderId="17" xfId="0" applyNumberFormat="1" applyFont="1" applyFill="1" applyBorder="1" applyAlignment="1">
      <alignment horizontal="center"/>
    </xf>
    <xf numFmtId="0" fontId="0" fillId="8" borderId="17" xfId="0" applyNumberFormat="1" applyFont="1" applyFill="1" applyBorder="1" applyAlignment="1"/>
    <xf numFmtId="0" fontId="9" fillId="0" borderId="0" xfId="0" applyNumberFormat="1" applyFont="1" applyFill="1" applyBorder="1" applyAlignment="1">
      <alignment horizontal="right"/>
    </xf>
    <xf numFmtId="0" fontId="0" fillId="0" borderId="0" xfId="0" applyNumberFormat="1" applyFill="1" applyBorder="1" applyAlignment="1"/>
    <xf numFmtId="0" fontId="0" fillId="0" borderId="18" xfId="0" applyNumberFormat="1" applyFont="1" applyFill="1" applyBorder="1" applyAlignment="1"/>
    <xf numFmtId="0" fontId="0" fillId="12" borderId="18" xfId="0" applyNumberFormat="1" applyFont="1" applyFill="1" applyBorder="1" applyAlignment="1">
      <alignment horizontal="center"/>
    </xf>
    <xf numFmtId="56" fontId="0" fillId="0" borderId="18" xfId="0" applyNumberFormat="1" applyFont="1" applyFill="1" applyBorder="1" applyAlignment="1">
      <alignment horizontal="center"/>
    </xf>
    <xf numFmtId="38" fontId="0" fillId="0" borderId="18" xfId="1" applyFont="1" applyFill="1" applyBorder="1" applyAlignment="1"/>
    <xf numFmtId="38" fontId="0" fillId="8" borderId="18" xfId="1" applyFont="1" applyFill="1" applyBorder="1" applyAlignment="1"/>
    <xf numFmtId="0" fontId="0" fillId="8" borderId="18" xfId="0" applyNumberFormat="1" applyFont="1" applyFill="1" applyBorder="1" applyAlignment="1"/>
    <xf numFmtId="0" fontId="0" fillId="0" borderId="18" xfId="0" applyFont="1" applyBorder="1" applyAlignment="1">
      <alignment horizontal="center" vertical="center"/>
    </xf>
    <xf numFmtId="0" fontId="0" fillId="13" borderId="18" xfId="0" applyFont="1" applyFill="1" applyBorder="1">
      <alignment vertical="center"/>
    </xf>
    <xf numFmtId="38" fontId="0" fillId="14" borderId="18" xfId="0" applyNumberFormat="1" applyFont="1" applyFill="1" applyBorder="1">
      <alignment vertical="center"/>
    </xf>
    <xf numFmtId="0" fontId="0" fillId="0" borderId="0" xfId="0" applyFont="1" applyAlignment="1">
      <alignment horizontal="center" vertical="center"/>
    </xf>
    <xf numFmtId="0" fontId="0" fillId="14" borderId="18" xfId="0" applyFont="1" applyFill="1" applyBorder="1">
      <alignment vertical="center"/>
    </xf>
    <xf numFmtId="0" fontId="0" fillId="0" borderId="1" xfId="0" applyFont="1" applyBorder="1">
      <alignment vertical="center"/>
    </xf>
    <xf numFmtId="6" fontId="5" fillId="14" borderId="1" xfId="0" applyNumberFormat="1" applyFont="1" applyFill="1" applyBorder="1" applyAlignment="1">
      <alignment horizontal="right"/>
    </xf>
    <xf numFmtId="0" fontId="0" fillId="3" borderId="18" xfId="0" applyFont="1" applyFill="1" applyBorder="1" applyAlignment="1">
      <alignment horizontal="center" vertical="center"/>
    </xf>
    <xf numFmtId="0" fontId="0" fillId="3" borderId="19" xfId="0" applyFont="1" applyFill="1" applyBorder="1" applyAlignment="1">
      <alignment horizontal="center" vertical="center"/>
    </xf>
    <xf numFmtId="6" fontId="0" fillId="3" borderId="18" xfId="2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18" xfId="0" applyFont="1" applyFill="1" applyBorder="1">
      <alignment vertical="center"/>
    </xf>
    <xf numFmtId="38" fontId="0" fillId="0" borderId="18" xfId="1" applyFont="1" applyFill="1" applyBorder="1">
      <alignment vertical="center"/>
    </xf>
    <xf numFmtId="38" fontId="0" fillId="8" borderId="18" xfId="1" applyFont="1" applyFill="1" applyBorder="1" applyAlignment="1">
      <alignment horizontal="right"/>
    </xf>
    <xf numFmtId="0" fontId="0" fillId="0" borderId="0" xfId="0" applyFont="1" applyFill="1" applyBorder="1" applyAlignment="1">
      <alignment horizontal="center" vertical="center" wrapText="1"/>
    </xf>
    <xf numFmtId="0" fontId="0" fillId="0" borderId="20" xfId="0" applyFont="1" applyFill="1" applyBorder="1">
      <alignment vertical="center"/>
    </xf>
    <xf numFmtId="0" fontId="0" fillId="0" borderId="21" xfId="0" applyFont="1" applyFill="1" applyBorder="1">
      <alignment vertical="center"/>
    </xf>
    <xf numFmtId="38" fontId="0" fillId="0" borderId="21" xfId="1" applyFont="1" applyFill="1" applyBorder="1">
      <alignment vertical="center"/>
    </xf>
    <xf numFmtId="38" fontId="0" fillId="0" borderId="19" xfId="1" applyFont="1" applyFill="1" applyBorder="1">
      <alignment vertical="center"/>
    </xf>
    <xf numFmtId="38" fontId="0" fillId="14" borderId="18" xfId="1" applyFont="1" applyFill="1" applyBorder="1" applyAlignment="1">
      <alignment horizontal="right"/>
    </xf>
    <xf numFmtId="0" fontId="0" fillId="0" borderId="22" xfId="0" applyFont="1" applyFill="1" applyBorder="1">
      <alignment vertical="center"/>
    </xf>
    <xf numFmtId="0" fontId="0" fillId="0" borderId="0" xfId="0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23" xfId="0" applyFont="1" applyFill="1" applyBorder="1">
      <alignment vertical="center"/>
    </xf>
    <xf numFmtId="0" fontId="0" fillId="0" borderId="24" xfId="0" applyFont="1" applyFill="1" applyBorder="1">
      <alignment vertical="center"/>
    </xf>
    <xf numFmtId="38" fontId="0" fillId="0" borderId="24" xfId="1" applyFont="1" applyFill="1" applyBorder="1">
      <alignment vertical="center"/>
    </xf>
    <xf numFmtId="38" fontId="5" fillId="0" borderId="19" xfId="1" applyFont="1" applyFill="1" applyBorder="1">
      <alignment vertical="center"/>
    </xf>
    <xf numFmtId="0" fontId="5" fillId="0" borderId="0" xfId="0" applyFont="1" applyFill="1" applyBorder="1" applyAlignment="1">
      <alignment vertical="center"/>
    </xf>
    <xf numFmtId="0" fontId="8" fillId="4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3" fillId="9" borderId="18" xfId="0" applyFont="1" applyFill="1" applyBorder="1" applyAlignment="1">
      <alignment horizontal="center" vertical="center"/>
    </xf>
    <xf numFmtId="0" fontId="5" fillId="10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left" vertical="center" wrapText="1" indent="2"/>
    </xf>
    <xf numFmtId="0" fontId="5" fillId="0" borderId="18" xfId="0" applyFont="1" applyBorder="1" applyAlignment="1">
      <alignment horizontal="left" vertical="center" indent="2"/>
    </xf>
    <xf numFmtId="0" fontId="5" fillId="11" borderId="18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1</xdr:row>
      <xdr:rowOff>123825</xdr:rowOff>
    </xdr:from>
    <xdr:to>
      <xdr:col>5</xdr:col>
      <xdr:colOff>314325</xdr:colOff>
      <xdr:row>7</xdr:row>
      <xdr:rowOff>142875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28650" y="304800"/>
          <a:ext cx="2486025" cy="990600"/>
        </a:xfrm>
        <a:prstGeom prst="rect">
          <a:avLst/>
        </a:prstGeom>
        <a:solidFill>
          <a:srgbClr val="CCCC00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IF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en-US" altLang="ja-JP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-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練習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イフ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論理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257175</xdr:colOff>
      <xdr:row>12</xdr:row>
      <xdr:rowOff>66675</xdr:rowOff>
    </xdr:from>
    <xdr:to>
      <xdr:col>13</xdr:col>
      <xdr:colOff>171450</xdr:colOff>
      <xdr:row>16</xdr:row>
      <xdr:rowOff>38100</xdr:rowOff>
    </xdr:to>
    <xdr:grpSp>
      <xdr:nvGrpSpPr>
        <xdr:cNvPr id="3" name="Group 925"/>
        <xdr:cNvGrpSpPr>
          <a:grpSpLocks/>
        </xdr:cNvGrpSpPr>
      </xdr:nvGrpSpPr>
      <xdr:grpSpPr bwMode="auto">
        <a:xfrm>
          <a:off x="971550" y="2057400"/>
          <a:ext cx="6534150" cy="619125"/>
          <a:chOff x="102" y="195"/>
          <a:chExt cx="686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229"/>
            <a:ext cx="232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1" y="229"/>
            <a:ext cx="21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2" y="199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195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209550</xdr:colOff>
      <xdr:row>21</xdr:row>
      <xdr:rowOff>152400</xdr:rowOff>
    </xdr:from>
    <xdr:to>
      <xdr:col>1</xdr:col>
      <xdr:colOff>457200</xdr:colOff>
      <xdr:row>23</xdr:row>
      <xdr:rowOff>19050</xdr:rowOff>
    </xdr:to>
    <xdr:pic>
      <xdr:nvPicPr>
        <xdr:cNvPr id="9" name="Picture 92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4791075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85725</xdr:colOff>
      <xdr:row>22</xdr:row>
      <xdr:rowOff>0</xdr:rowOff>
    </xdr:from>
    <xdr:to>
      <xdr:col>9</xdr:col>
      <xdr:colOff>581025</xdr:colOff>
      <xdr:row>23</xdr:row>
      <xdr:rowOff>9525</xdr:rowOff>
    </xdr:to>
    <xdr:pic>
      <xdr:nvPicPr>
        <xdr:cNvPr id="10" name="Picture 92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57725" y="480060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152400</xdr:colOff>
      <xdr:row>48</xdr:row>
      <xdr:rowOff>133350</xdr:rowOff>
    </xdr:from>
    <xdr:to>
      <xdr:col>1</xdr:col>
      <xdr:colOff>466725</xdr:colOff>
      <xdr:row>50</xdr:row>
      <xdr:rowOff>57150</xdr:rowOff>
    </xdr:to>
    <xdr:pic>
      <xdr:nvPicPr>
        <xdr:cNvPr id="11" name="Picture 92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52400" y="9382125"/>
          <a:ext cx="533400" cy="2952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</xdr:colOff>
      <xdr:row>48</xdr:row>
      <xdr:rowOff>142875</xdr:rowOff>
    </xdr:from>
    <xdr:to>
      <xdr:col>9</xdr:col>
      <xdr:colOff>533400</xdr:colOff>
      <xdr:row>50</xdr:row>
      <xdr:rowOff>9525</xdr:rowOff>
    </xdr:to>
    <xdr:pic>
      <xdr:nvPicPr>
        <xdr:cNvPr id="12" name="Picture 92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10100" y="9391650"/>
          <a:ext cx="4953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0</xdr:col>
      <xdr:colOff>76200</xdr:colOff>
      <xdr:row>51</xdr:row>
      <xdr:rowOff>76200</xdr:rowOff>
    </xdr:from>
    <xdr:to>
      <xdr:col>7</xdr:col>
      <xdr:colOff>9525</xdr:colOff>
      <xdr:row>57</xdr:row>
      <xdr:rowOff>76200</xdr:rowOff>
    </xdr:to>
    <xdr:pic>
      <xdr:nvPicPr>
        <xdr:cNvPr id="13" name="Picture 93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6200" y="9810750"/>
          <a:ext cx="4124325" cy="1019175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9525</xdr:colOff>
      <xdr:row>51</xdr:row>
      <xdr:rowOff>57150</xdr:rowOff>
    </xdr:from>
    <xdr:to>
      <xdr:col>15</xdr:col>
      <xdr:colOff>209550</xdr:colOff>
      <xdr:row>57</xdr:row>
      <xdr:rowOff>19050</xdr:rowOff>
    </xdr:to>
    <xdr:pic>
      <xdr:nvPicPr>
        <xdr:cNvPr id="14" name="Picture 937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4581525" y="9791700"/>
          <a:ext cx="4352925" cy="9810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200024</xdr:colOff>
      <xdr:row>97</xdr:row>
      <xdr:rowOff>85725</xdr:rowOff>
    </xdr:from>
    <xdr:to>
      <xdr:col>5</xdr:col>
      <xdr:colOff>609599</xdr:colOff>
      <xdr:row>100</xdr:row>
      <xdr:rowOff>152400</xdr:rowOff>
    </xdr:to>
    <xdr:sp macro="" textlink="">
      <xdr:nvSpPr>
        <xdr:cNvPr id="17" name="テキスト ボックス 16"/>
        <xdr:cNvSpPr txBox="1"/>
      </xdr:nvSpPr>
      <xdr:spPr>
        <a:xfrm>
          <a:off x="200024" y="17716500"/>
          <a:ext cx="3209925" cy="552450"/>
        </a:xfrm>
        <a:prstGeom prst="rect">
          <a:avLst/>
        </a:prstGeom>
        <a:ln/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未入力部分に入力すると、自動で計算します。</a:t>
          </a:r>
        </a:p>
      </xdr:txBody>
    </xdr:sp>
    <xdr:clientData/>
  </xdr:twoCellAnchor>
  <xdr:twoCellAnchor editAs="oneCell">
    <xdr:from>
      <xdr:col>10</xdr:col>
      <xdr:colOff>352425</xdr:colOff>
      <xdr:row>0</xdr:row>
      <xdr:rowOff>114300</xdr:rowOff>
    </xdr:from>
    <xdr:to>
      <xdr:col>17</xdr:col>
      <xdr:colOff>657225</xdr:colOff>
      <xdr:row>11</xdr:row>
      <xdr:rowOff>95250</xdr:rowOff>
    </xdr:to>
    <xdr:pic>
      <xdr:nvPicPr>
        <xdr:cNvPr id="18" name="図 1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14300"/>
          <a:ext cx="5086350" cy="1809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333375</xdr:colOff>
      <xdr:row>26</xdr:row>
      <xdr:rowOff>47625</xdr:rowOff>
    </xdr:from>
    <xdr:to>
      <xdr:col>12</xdr:col>
      <xdr:colOff>238125</xdr:colOff>
      <xdr:row>34</xdr:row>
      <xdr:rowOff>142875</xdr:rowOff>
    </xdr:to>
    <xdr:pic>
      <xdr:nvPicPr>
        <xdr:cNvPr id="19" name="図 1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4343400"/>
          <a:ext cx="3048000" cy="1476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400050</xdr:colOff>
      <xdr:row>98</xdr:row>
      <xdr:rowOff>28575</xdr:rowOff>
    </xdr:from>
    <xdr:to>
      <xdr:col>18</xdr:col>
      <xdr:colOff>104775</xdr:colOff>
      <xdr:row>118</xdr:row>
      <xdr:rowOff>66675</xdr:rowOff>
    </xdr:to>
    <xdr:pic>
      <xdr:nvPicPr>
        <xdr:cNvPr id="20" name="図 1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2050" y="16592550"/>
          <a:ext cx="5829300" cy="3276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97"/>
  <sheetViews>
    <sheetView tabSelected="1" workbookViewId="0">
      <selection activeCell="A3" sqref="A3"/>
    </sheetView>
  </sheetViews>
  <sheetFormatPr defaultRowHeight="12.75" customHeight="1" x14ac:dyDescent="0.15"/>
  <cols>
    <col min="1" max="1" width="2.875" style="2" customWidth="1"/>
    <col min="2" max="2" width="6.5" style="1" customWidth="1"/>
    <col min="3" max="7" width="9.125" style="1" customWidth="1"/>
    <col min="8" max="8" width="3.5" style="1" customWidth="1"/>
    <col min="9" max="9" width="1.5" style="1" customWidth="1"/>
    <col min="10" max="10" width="8.625" style="1" customWidth="1"/>
    <col min="11" max="11" width="9.375" style="1" customWidth="1"/>
    <col min="12" max="15" width="9.125" style="1" customWidth="1"/>
    <col min="16" max="16" width="7.875" style="1" customWidth="1"/>
    <col min="17" max="16384" width="9" style="1"/>
  </cols>
  <sheetData>
    <row r="1" spans="1:15" ht="14.25" x14ac:dyDescent="0.15">
      <c r="A1" s="67" t="s">
        <v>57</v>
      </c>
      <c r="B1" s="67"/>
      <c r="C1" s="67"/>
      <c r="D1" s="67"/>
      <c r="E1" s="67"/>
      <c r="F1" s="67"/>
      <c r="G1" s="67"/>
    </row>
    <row r="8" spans="1:15" ht="13.5" x14ac:dyDescent="0.15"/>
    <row r="9" spans="1:15" ht="13.5" x14ac:dyDescent="0.15">
      <c r="O9" s="3"/>
    </row>
    <row r="10" spans="1:15" ht="13.5" x14ac:dyDescent="0.15">
      <c r="A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2.75" customHeight="1" x14ac:dyDescent="0.15">
      <c r="C11" s="65" t="s">
        <v>0</v>
      </c>
      <c r="D11" s="65"/>
      <c r="E11" s="65"/>
      <c r="F11" s="65"/>
      <c r="G11" s="65"/>
      <c r="H11" s="65"/>
      <c r="I11" s="65"/>
      <c r="J11" s="65"/>
      <c r="K11" s="63"/>
      <c r="L11" s="63"/>
      <c r="M11" s="63"/>
      <c r="N11" s="63"/>
    </row>
    <row r="18" spans="2:17" ht="13.5" x14ac:dyDescent="0.15"/>
    <row r="19" spans="2:17" ht="12.75" customHeight="1" x14ac:dyDescent="0.15">
      <c r="K19" s="64" t="s">
        <v>1</v>
      </c>
      <c r="L19" s="64"/>
      <c r="M19" s="64"/>
      <c r="N19" s="64"/>
    </row>
    <row r="21" spans="2:17" ht="13.5" x14ac:dyDescent="0.15">
      <c r="B21" s="5" t="s">
        <v>2</v>
      </c>
      <c r="C21" s="6"/>
      <c r="D21" s="6"/>
      <c r="E21" s="6"/>
      <c r="J21" s="5" t="s">
        <v>2</v>
      </c>
      <c r="K21" s="6"/>
      <c r="L21" s="6"/>
      <c r="M21" s="6"/>
    </row>
    <row r="23" spans="2:17" ht="13.5" x14ac:dyDescent="0.15">
      <c r="C23" s="7" t="s">
        <v>3</v>
      </c>
      <c r="K23" s="7" t="s">
        <v>3</v>
      </c>
    </row>
    <row r="25" spans="2:17" ht="13.5" x14ac:dyDescent="0.15">
      <c r="C25" s="2" t="s">
        <v>4</v>
      </c>
      <c r="M25" s="2" t="s">
        <v>4</v>
      </c>
    </row>
    <row r="27" spans="2:17" ht="14.25" thickBot="1" x14ac:dyDescent="0.2">
      <c r="C27" s="66" t="s">
        <v>5</v>
      </c>
      <c r="D27" s="66"/>
      <c r="E27" s="66"/>
      <c r="F27" s="66"/>
      <c r="G27" s="8"/>
      <c r="H27" s="8"/>
      <c r="N27" s="66" t="s">
        <v>5</v>
      </c>
      <c r="O27" s="66"/>
      <c r="P27" s="66"/>
      <c r="Q27" s="66"/>
    </row>
    <row r="28" spans="2:17" ht="13.5" x14ac:dyDescent="0.15">
      <c r="C28" s="9" t="s">
        <v>6</v>
      </c>
      <c r="D28" s="10" t="s">
        <v>7</v>
      </c>
      <c r="E28" s="11" t="s">
        <v>8</v>
      </c>
      <c r="F28" s="12" t="s">
        <v>9</v>
      </c>
      <c r="G28" s="8"/>
      <c r="H28" s="8"/>
      <c r="N28" s="9" t="s">
        <v>6</v>
      </c>
      <c r="O28" s="10" t="s">
        <v>7</v>
      </c>
      <c r="P28" s="11" t="s">
        <v>8</v>
      </c>
      <c r="Q28" s="12" t="s">
        <v>9</v>
      </c>
    </row>
    <row r="29" spans="2:17" ht="13.5" x14ac:dyDescent="0.15">
      <c r="C29" s="13" t="s">
        <v>10</v>
      </c>
      <c r="D29" s="14">
        <v>165</v>
      </c>
      <c r="E29" s="15">
        <v>75</v>
      </c>
      <c r="F29" s="16" t="str">
        <f>IF(E29&gt;=75,"合格","不合格")</f>
        <v>合格</v>
      </c>
      <c r="G29" s="8"/>
      <c r="H29" s="8"/>
      <c r="N29" s="13" t="s">
        <v>10</v>
      </c>
      <c r="O29" s="14">
        <v>165</v>
      </c>
      <c r="P29" s="15">
        <v>75</v>
      </c>
      <c r="Q29" s="17"/>
    </row>
    <row r="30" spans="2:17" ht="13.5" x14ac:dyDescent="0.15">
      <c r="C30" s="18" t="s">
        <v>11</v>
      </c>
      <c r="D30" s="19">
        <v>172</v>
      </c>
      <c r="E30" s="20">
        <v>68</v>
      </c>
      <c r="F30" s="21" t="str">
        <f t="shared" ref="F30:F37" si="0">IF(E30&gt;=75,"合格","不合格")</f>
        <v>不合格</v>
      </c>
      <c r="G30" s="8"/>
      <c r="H30" s="8"/>
      <c r="N30" s="18" t="s">
        <v>11</v>
      </c>
      <c r="O30" s="19">
        <v>172</v>
      </c>
      <c r="P30" s="20">
        <v>68</v>
      </c>
      <c r="Q30" s="22"/>
    </row>
    <row r="31" spans="2:17" ht="13.5" x14ac:dyDescent="0.15">
      <c r="C31" s="18" t="s">
        <v>12</v>
      </c>
      <c r="D31" s="19">
        <v>158</v>
      </c>
      <c r="E31" s="20">
        <v>66</v>
      </c>
      <c r="F31" s="21" t="str">
        <f t="shared" si="0"/>
        <v>不合格</v>
      </c>
      <c r="G31" s="8"/>
      <c r="H31" s="8"/>
      <c r="N31" s="18" t="s">
        <v>12</v>
      </c>
      <c r="O31" s="19">
        <v>158</v>
      </c>
      <c r="P31" s="20">
        <v>66</v>
      </c>
      <c r="Q31" s="22"/>
    </row>
    <row r="32" spans="2:17" ht="13.5" x14ac:dyDescent="0.15">
      <c r="C32" s="18" t="s">
        <v>13</v>
      </c>
      <c r="D32" s="19">
        <v>178</v>
      </c>
      <c r="E32" s="20">
        <v>75</v>
      </c>
      <c r="F32" s="21" t="str">
        <f t="shared" si="0"/>
        <v>合格</v>
      </c>
      <c r="G32" s="8"/>
      <c r="H32" s="8"/>
      <c r="N32" s="18" t="s">
        <v>13</v>
      </c>
      <c r="O32" s="19">
        <v>178</v>
      </c>
      <c r="P32" s="20">
        <v>75</v>
      </c>
      <c r="Q32" s="22"/>
    </row>
    <row r="33" spans="2:17" ht="13.5" x14ac:dyDescent="0.15">
      <c r="C33" s="18" t="s">
        <v>14</v>
      </c>
      <c r="D33" s="19">
        <v>180</v>
      </c>
      <c r="E33" s="20">
        <v>83</v>
      </c>
      <c r="F33" s="21" t="str">
        <f t="shared" si="0"/>
        <v>合格</v>
      </c>
      <c r="G33" s="8"/>
      <c r="H33" s="8"/>
      <c r="N33" s="18" t="s">
        <v>14</v>
      </c>
      <c r="O33" s="19">
        <v>180</v>
      </c>
      <c r="P33" s="20">
        <v>83</v>
      </c>
      <c r="Q33" s="22"/>
    </row>
    <row r="34" spans="2:17" ht="13.5" x14ac:dyDescent="0.15">
      <c r="C34" s="18" t="s">
        <v>15</v>
      </c>
      <c r="D34" s="19">
        <v>169</v>
      </c>
      <c r="E34" s="20">
        <v>78</v>
      </c>
      <c r="F34" s="21" t="str">
        <f t="shared" si="0"/>
        <v>合格</v>
      </c>
      <c r="G34" s="8"/>
      <c r="H34" s="8"/>
      <c r="N34" s="18" t="s">
        <v>15</v>
      </c>
      <c r="O34" s="19">
        <v>169</v>
      </c>
      <c r="P34" s="20">
        <v>78</v>
      </c>
      <c r="Q34" s="22"/>
    </row>
    <row r="35" spans="2:17" ht="13.5" x14ac:dyDescent="0.15">
      <c r="C35" s="18" t="s">
        <v>16</v>
      </c>
      <c r="D35" s="19">
        <v>179</v>
      </c>
      <c r="E35" s="20">
        <v>90</v>
      </c>
      <c r="F35" s="21" t="str">
        <f t="shared" si="0"/>
        <v>合格</v>
      </c>
      <c r="G35" s="8"/>
      <c r="H35" s="8"/>
      <c r="N35" s="18" t="s">
        <v>16</v>
      </c>
      <c r="O35" s="19">
        <v>179</v>
      </c>
      <c r="P35" s="20">
        <v>90</v>
      </c>
      <c r="Q35" s="22"/>
    </row>
    <row r="36" spans="2:17" ht="13.5" x14ac:dyDescent="0.15">
      <c r="C36" s="18" t="s">
        <v>17</v>
      </c>
      <c r="D36" s="19">
        <v>185</v>
      </c>
      <c r="E36" s="20">
        <v>80</v>
      </c>
      <c r="F36" s="21" t="str">
        <f t="shared" si="0"/>
        <v>合格</v>
      </c>
      <c r="G36" s="8"/>
      <c r="H36" s="8"/>
      <c r="N36" s="18" t="s">
        <v>17</v>
      </c>
      <c r="O36" s="19">
        <v>185</v>
      </c>
      <c r="P36" s="20">
        <v>80</v>
      </c>
      <c r="Q36" s="22"/>
    </row>
    <row r="37" spans="2:17" ht="14.25" thickBot="1" x14ac:dyDescent="0.2">
      <c r="C37" s="23" t="s">
        <v>18</v>
      </c>
      <c r="D37" s="24">
        <v>170</v>
      </c>
      <c r="E37" s="25">
        <v>70</v>
      </c>
      <c r="F37" s="26" t="str">
        <f t="shared" si="0"/>
        <v>不合格</v>
      </c>
      <c r="G37" s="8"/>
      <c r="H37" s="8"/>
      <c r="N37" s="23" t="s">
        <v>18</v>
      </c>
      <c r="O37" s="24">
        <v>170</v>
      </c>
      <c r="P37" s="25">
        <v>70</v>
      </c>
      <c r="Q37" s="27"/>
    </row>
    <row r="38" spans="2:17" ht="13.5" x14ac:dyDescent="0.15">
      <c r="C38" s="8"/>
      <c r="D38" s="8"/>
      <c r="E38" s="8"/>
      <c r="F38" s="8"/>
      <c r="G38" s="8"/>
      <c r="H38" s="8"/>
    </row>
    <row r="39" spans="2:17" ht="13.5" x14ac:dyDescent="0.15">
      <c r="C39" s="28" t="s">
        <v>19</v>
      </c>
      <c r="D39" s="8" t="s">
        <v>20</v>
      </c>
      <c r="G39" s="8"/>
      <c r="H39" s="8"/>
      <c r="J39" s="28" t="s">
        <v>19</v>
      </c>
      <c r="K39" s="8" t="s">
        <v>20</v>
      </c>
    </row>
    <row r="40" spans="2:17" ht="13.5" x14ac:dyDescent="0.15">
      <c r="C40" s="8"/>
      <c r="D40" s="8" t="s">
        <v>21</v>
      </c>
      <c r="G40" s="8"/>
      <c r="H40" s="8"/>
      <c r="J40" s="8"/>
      <c r="K40" s="8" t="s">
        <v>21</v>
      </c>
    </row>
    <row r="41" spans="2:17" ht="13.5" x14ac:dyDescent="0.15">
      <c r="C41" s="8"/>
      <c r="D41" s="29" t="s">
        <v>22</v>
      </c>
      <c r="G41" s="8"/>
      <c r="H41" s="8"/>
      <c r="J41" s="8"/>
      <c r="K41" s="29" t="s">
        <v>22</v>
      </c>
    </row>
    <row r="42" spans="2:17" ht="13.5" x14ac:dyDescent="0.15">
      <c r="C42" s="8"/>
      <c r="D42" s="8" t="s">
        <v>23</v>
      </c>
      <c r="G42" s="8"/>
      <c r="H42" s="8"/>
      <c r="J42" s="8"/>
      <c r="K42" s="8" t="s">
        <v>23</v>
      </c>
    </row>
    <row r="44" spans="2:17" ht="13.5" x14ac:dyDescent="0.15">
      <c r="C44" s="68" t="s">
        <v>24</v>
      </c>
      <c r="D44" s="69" t="s">
        <v>25</v>
      </c>
      <c r="E44" s="69"/>
      <c r="F44" s="70" t="s">
        <v>26</v>
      </c>
      <c r="G44" s="71"/>
      <c r="H44" s="71"/>
      <c r="I44" s="71"/>
      <c r="J44" s="71"/>
      <c r="K44" s="71"/>
      <c r="L44" s="71"/>
      <c r="M44" s="71"/>
      <c r="N44" s="71"/>
      <c r="O44" s="8"/>
    </row>
    <row r="45" spans="2:17" ht="13.5" x14ac:dyDescent="0.15">
      <c r="C45" s="68"/>
      <c r="D45" s="72" t="s">
        <v>27</v>
      </c>
      <c r="E45" s="72"/>
      <c r="F45" s="71"/>
      <c r="G45" s="71"/>
      <c r="H45" s="71"/>
      <c r="I45" s="71"/>
      <c r="J45" s="71"/>
      <c r="K45" s="71"/>
      <c r="L45" s="71"/>
      <c r="M45" s="71"/>
      <c r="N45" s="71"/>
      <c r="O45" s="8"/>
    </row>
    <row r="46" spans="2:17" ht="13.5" x14ac:dyDescent="0.15">
      <c r="C46" s="8"/>
      <c r="D46" s="8"/>
    </row>
    <row r="48" spans="2:17" ht="13.5" x14ac:dyDescent="0.15">
      <c r="B48" s="5" t="s">
        <v>2</v>
      </c>
      <c r="C48" s="6"/>
      <c r="D48" s="6"/>
      <c r="E48" s="6"/>
      <c r="J48" s="5" t="s">
        <v>2</v>
      </c>
      <c r="K48" s="6"/>
      <c r="L48" s="6"/>
      <c r="M48" s="6"/>
    </row>
    <row r="50" spans="2:15" ht="13.5" x14ac:dyDescent="0.15">
      <c r="C50" s="7" t="s">
        <v>3</v>
      </c>
      <c r="K50" s="7" t="s">
        <v>3</v>
      </c>
    </row>
    <row r="51" spans="2:15" ht="13.5" x14ac:dyDescent="0.15"/>
    <row r="52" spans="2:15" ht="13.5" x14ac:dyDescent="0.15"/>
    <row r="53" spans="2:15" ht="13.5" x14ac:dyDescent="0.15"/>
    <row r="54" spans="2:15" ht="13.5" x14ac:dyDescent="0.15"/>
    <row r="55" spans="2:15" ht="13.5" x14ac:dyDescent="0.15"/>
    <row r="56" spans="2:15" ht="13.5" x14ac:dyDescent="0.15"/>
    <row r="58" spans="2:15" ht="13.5" x14ac:dyDescent="0.15"/>
    <row r="59" spans="2:15" ht="13.5" x14ac:dyDescent="0.15">
      <c r="B59" s="8"/>
      <c r="C59" s="8"/>
      <c r="D59" s="8"/>
      <c r="E59" s="8"/>
      <c r="F59" s="8"/>
      <c r="G59" s="8"/>
    </row>
    <row r="60" spans="2:15" ht="13.5" x14ac:dyDescent="0.15">
      <c r="B60" s="30"/>
      <c r="C60" s="31" t="s">
        <v>28</v>
      </c>
      <c r="D60" s="31" t="s">
        <v>29</v>
      </c>
      <c r="E60" s="31" t="s">
        <v>30</v>
      </c>
      <c r="F60" s="31" t="s">
        <v>31</v>
      </c>
      <c r="G60" s="31" t="s">
        <v>32</v>
      </c>
      <c r="K60" s="64" t="s">
        <v>1</v>
      </c>
      <c r="L60" s="64"/>
      <c r="M60" s="64"/>
      <c r="N60" s="64"/>
    </row>
    <row r="61" spans="2:15" ht="13.5" x14ac:dyDescent="0.15">
      <c r="B61" s="32">
        <v>41275</v>
      </c>
      <c r="C61" s="33">
        <v>100</v>
      </c>
      <c r="D61" s="33">
        <v>50</v>
      </c>
      <c r="E61" s="33">
        <v>15</v>
      </c>
      <c r="F61" s="34">
        <f>IF(D61="","",C61*D61)</f>
        <v>5000</v>
      </c>
      <c r="G61" s="34">
        <f>IF(F61="","",F61/E61)</f>
        <v>333.33333333333331</v>
      </c>
    </row>
    <row r="62" spans="2:15" ht="13.5" x14ac:dyDescent="0.15">
      <c r="B62" s="32">
        <v>41276</v>
      </c>
      <c r="C62" s="33">
        <v>100</v>
      </c>
      <c r="D62" s="33">
        <v>47</v>
      </c>
      <c r="E62" s="33">
        <v>22</v>
      </c>
      <c r="F62" s="34">
        <f t="shared" ref="F62:F69" si="1">IF(D62="","",C62*D62)</f>
        <v>4700</v>
      </c>
      <c r="G62" s="34">
        <f t="shared" ref="G62:G69" si="2">IF(F62="","",F62/E62)</f>
        <v>213.63636363636363</v>
      </c>
    </row>
    <row r="63" spans="2:15" ht="13.5" x14ac:dyDescent="0.15">
      <c r="B63" s="32">
        <v>41277</v>
      </c>
      <c r="C63" s="33">
        <v>100</v>
      </c>
      <c r="D63" s="33">
        <v>39</v>
      </c>
      <c r="E63" s="33">
        <v>28</v>
      </c>
      <c r="F63" s="34">
        <f t="shared" si="1"/>
        <v>3900</v>
      </c>
      <c r="G63" s="34">
        <f t="shared" si="2"/>
        <v>139.28571428571428</v>
      </c>
      <c r="J63" s="30"/>
      <c r="K63" s="31" t="s">
        <v>28</v>
      </c>
      <c r="L63" s="31" t="s">
        <v>29</v>
      </c>
      <c r="M63" s="31" t="s">
        <v>30</v>
      </c>
      <c r="N63" s="31" t="s">
        <v>31</v>
      </c>
      <c r="O63" s="31" t="s">
        <v>32</v>
      </c>
    </row>
    <row r="64" spans="2:15" ht="13.5" x14ac:dyDescent="0.15">
      <c r="B64" s="32">
        <v>41278</v>
      </c>
      <c r="C64" s="33">
        <v>100</v>
      </c>
      <c r="D64" s="33">
        <v>78</v>
      </c>
      <c r="E64" s="33">
        <v>38</v>
      </c>
      <c r="F64" s="34">
        <f t="shared" si="1"/>
        <v>7800</v>
      </c>
      <c r="G64" s="34">
        <f t="shared" si="2"/>
        <v>205.26315789473685</v>
      </c>
      <c r="J64" s="32">
        <v>41275</v>
      </c>
      <c r="K64" s="30">
        <v>100</v>
      </c>
      <c r="L64" s="30">
        <v>50</v>
      </c>
      <c r="M64" s="30">
        <v>15</v>
      </c>
      <c r="N64" s="35"/>
      <c r="O64" s="35"/>
    </row>
    <row r="65" spans="2:15" ht="13.5" x14ac:dyDescent="0.15">
      <c r="B65" s="32">
        <v>41279</v>
      </c>
      <c r="C65" s="33">
        <v>100</v>
      </c>
      <c r="D65" s="33">
        <v>93</v>
      </c>
      <c r="E65" s="33">
        <v>28</v>
      </c>
      <c r="F65" s="34">
        <f t="shared" si="1"/>
        <v>9300</v>
      </c>
      <c r="G65" s="34">
        <f t="shared" si="2"/>
        <v>332.14285714285717</v>
      </c>
      <c r="J65" s="32">
        <v>41276</v>
      </c>
      <c r="K65" s="30">
        <v>100</v>
      </c>
      <c r="L65" s="30">
        <v>47</v>
      </c>
      <c r="M65" s="30">
        <v>22</v>
      </c>
      <c r="N65" s="35"/>
      <c r="O65" s="35"/>
    </row>
    <row r="66" spans="2:15" ht="13.5" x14ac:dyDescent="0.15">
      <c r="B66" s="32">
        <v>41280</v>
      </c>
      <c r="C66" s="33">
        <v>100</v>
      </c>
      <c r="D66" s="33">
        <v>48</v>
      </c>
      <c r="E66" s="33">
        <v>17</v>
      </c>
      <c r="F66" s="34">
        <f t="shared" si="1"/>
        <v>4800</v>
      </c>
      <c r="G66" s="34">
        <f t="shared" si="2"/>
        <v>282.35294117647061</v>
      </c>
      <c r="J66" s="32">
        <v>41277</v>
      </c>
      <c r="K66" s="30">
        <v>100</v>
      </c>
      <c r="L66" s="30">
        <v>39</v>
      </c>
      <c r="M66" s="30">
        <v>28</v>
      </c>
      <c r="N66" s="35"/>
      <c r="O66" s="35"/>
    </row>
    <row r="67" spans="2:15" ht="13.5" x14ac:dyDescent="0.15">
      <c r="B67" s="32">
        <v>41281</v>
      </c>
      <c r="C67" s="33">
        <v>100</v>
      </c>
      <c r="D67" s="33"/>
      <c r="E67" s="33"/>
      <c r="F67" s="34" t="str">
        <f t="shared" si="1"/>
        <v/>
      </c>
      <c r="G67" s="34" t="str">
        <f t="shared" si="2"/>
        <v/>
      </c>
      <c r="J67" s="32">
        <v>41278</v>
      </c>
      <c r="K67" s="30">
        <v>100</v>
      </c>
      <c r="L67" s="30">
        <v>78</v>
      </c>
      <c r="M67" s="30">
        <v>38</v>
      </c>
      <c r="N67" s="35"/>
      <c r="O67" s="35"/>
    </row>
    <row r="68" spans="2:15" ht="13.5" x14ac:dyDescent="0.15">
      <c r="B68" s="32">
        <v>41282</v>
      </c>
      <c r="C68" s="33">
        <v>100</v>
      </c>
      <c r="D68" s="33"/>
      <c r="E68" s="33"/>
      <c r="F68" s="34" t="str">
        <f t="shared" si="1"/>
        <v/>
      </c>
      <c r="G68" s="34" t="str">
        <f t="shared" si="2"/>
        <v/>
      </c>
      <c r="J68" s="32">
        <v>41279</v>
      </c>
      <c r="K68" s="30">
        <v>100</v>
      </c>
      <c r="L68" s="30">
        <v>93</v>
      </c>
      <c r="M68" s="30">
        <v>28</v>
      </c>
      <c r="N68" s="35"/>
      <c r="O68" s="35"/>
    </row>
    <row r="69" spans="2:15" ht="13.5" x14ac:dyDescent="0.15">
      <c r="B69" s="32">
        <v>41283</v>
      </c>
      <c r="C69" s="33">
        <v>100</v>
      </c>
      <c r="D69" s="33"/>
      <c r="E69" s="33"/>
      <c r="F69" s="34" t="str">
        <f t="shared" si="1"/>
        <v/>
      </c>
      <c r="G69" s="34" t="str">
        <f t="shared" si="2"/>
        <v/>
      </c>
      <c r="J69" s="32">
        <v>41280</v>
      </c>
      <c r="K69" s="30">
        <v>100</v>
      </c>
      <c r="L69" s="30">
        <v>48</v>
      </c>
      <c r="M69" s="30">
        <v>17</v>
      </c>
      <c r="N69" s="35"/>
      <c r="O69" s="35"/>
    </row>
    <row r="70" spans="2:15" ht="13.5" x14ac:dyDescent="0.15">
      <c r="B70" s="36" t="s">
        <v>33</v>
      </c>
      <c r="C70" s="37"/>
      <c r="D70" s="38">
        <f>SUM(D61:D69)</f>
        <v>355</v>
      </c>
      <c r="E70" s="38">
        <f>SUM(E61:E69)</f>
        <v>148</v>
      </c>
      <c r="F70" s="38">
        <f>SUM(F61:F69)</f>
        <v>35500</v>
      </c>
      <c r="G70" s="38">
        <f>SUM(G61:G69)</f>
        <v>1506.0143674694759</v>
      </c>
      <c r="J70" s="32">
        <v>41281</v>
      </c>
      <c r="K70" s="30">
        <v>100</v>
      </c>
      <c r="L70" s="30"/>
      <c r="M70" s="30"/>
      <c r="N70" s="35"/>
      <c r="O70" s="35"/>
    </row>
    <row r="71" spans="2:15" ht="13.5" x14ac:dyDescent="0.15">
      <c r="B71" s="36" t="s">
        <v>34</v>
      </c>
      <c r="C71" s="37"/>
      <c r="D71" s="38">
        <f>AVERAGE(D61:D69)</f>
        <v>59.166666666666664</v>
      </c>
      <c r="E71" s="38">
        <f>AVERAGE(E61:E69)</f>
        <v>24.666666666666668</v>
      </c>
      <c r="F71" s="38">
        <f>AVERAGE(F61:F69)</f>
        <v>5916.666666666667</v>
      </c>
      <c r="G71" s="38">
        <f>AVERAGE(G61:G69)</f>
        <v>251.002394578246</v>
      </c>
      <c r="J71" s="32">
        <v>41282</v>
      </c>
      <c r="K71" s="30">
        <v>100</v>
      </c>
      <c r="L71" s="30"/>
      <c r="M71" s="30"/>
      <c r="N71" s="35"/>
      <c r="O71" s="35"/>
    </row>
    <row r="72" spans="2:15" ht="13.5" x14ac:dyDescent="0.15">
      <c r="B72" s="39"/>
      <c r="J72" s="32">
        <v>41283</v>
      </c>
      <c r="K72" s="30">
        <v>100</v>
      </c>
      <c r="L72" s="30"/>
      <c r="M72" s="30"/>
      <c r="N72" s="35"/>
      <c r="O72" s="35"/>
    </row>
    <row r="73" spans="2:15" ht="13.5" x14ac:dyDescent="0.15">
      <c r="J73" s="36" t="s">
        <v>33</v>
      </c>
      <c r="K73" s="37"/>
      <c r="L73" s="38"/>
      <c r="M73" s="38"/>
      <c r="N73" s="38"/>
      <c r="O73" s="38"/>
    </row>
    <row r="74" spans="2:15" ht="13.5" x14ac:dyDescent="0.15">
      <c r="J74" s="36" t="s">
        <v>34</v>
      </c>
      <c r="K74" s="37"/>
      <c r="L74" s="40"/>
      <c r="M74" s="40"/>
      <c r="N74" s="40"/>
      <c r="O74" s="40"/>
    </row>
    <row r="76" spans="2:15" ht="13.5" x14ac:dyDescent="0.15">
      <c r="B76" s="8"/>
      <c r="C76" s="8"/>
      <c r="G76" s="8"/>
    </row>
    <row r="78" spans="2:15" ht="13.5" x14ac:dyDescent="0.15">
      <c r="B78" s="5" t="s">
        <v>2</v>
      </c>
      <c r="C78" s="6"/>
      <c r="D78" s="6"/>
      <c r="E78" s="6"/>
      <c r="J78" s="5" t="s">
        <v>2</v>
      </c>
      <c r="K78" s="6"/>
      <c r="L78" s="6"/>
      <c r="M78" s="6"/>
    </row>
    <row r="80" spans="2:15" ht="13.5" x14ac:dyDescent="0.15">
      <c r="K80" s="64" t="s">
        <v>1</v>
      </c>
      <c r="L80" s="64"/>
      <c r="M80" s="64"/>
      <c r="N80" s="64"/>
    </row>
    <row r="83" spans="2:15" ht="14.25" thickBot="1" x14ac:dyDescent="0.2">
      <c r="C83" s="41" t="s">
        <v>35</v>
      </c>
      <c r="D83" s="41"/>
      <c r="E83" s="42">
        <f>G97</f>
        <v>7901</v>
      </c>
      <c r="F83" s="8"/>
      <c r="K83" s="41" t="s">
        <v>35</v>
      </c>
      <c r="L83" s="41"/>
      <c r="M83" s="42"/>
      <c r="N83" s="8"/>
    </row>
    <row r="85" spans="2:15" ht="13.5" x14ac:dyDescent="0.15">
      <c r="B85" s="43" t="s">
        <v>36</v>
      </c>
      <c r="C85" s="43" t="s">
        <v>37</v>
      </c>
      <c r="D85" s="43" t="s">
        <v>38</v>
      </c>
      <c r="E85" s="43" t="s">
        <v>39</v>
      </c>
      <c r="F85" s="44" t="s">
        <v>28</v>
      </c>
      <c r="G85" s="45" t="s">
        <v>40</v>
      </c>
      <c r="J85" s="43" t="s">
        <v>36</v>
      </c>
      <c r="K85" s="43" t="s">
        <v>37</v>
      </c>
      <c r="L85" s="43" t="s">
        <v>38</v>
      </c>
      <c r="M85" s="43" t="s">
        <v>39</v>
      </c>
      <c r="N85" s="44" t="s">
        <v>28</v>
      </c>
      <c r="O85" s="45" t="s">
        <v>40</v>
      </c>
    </row>
    <row r="86" spans="2:15" ht="13.5" x14ac:dyDescent="0.15">
      <c r="B86" s="46" t="s">
        <v>41</v>
      </c>
      <c r="C86" s="47" t="s">
        <v>42</v>
      </c>
      <c r="D86" s="47" t="s">
        <v>43</v>
      </c>
      <c r="E86" s="48">
        <v>2</v>
      </c>
      <c r="F86" s="33">
        <v>1230</v>
      </c>
      <c r="G86" s="49">
        <f>IF(E86="","",E86*F86)</f>
        <v>2460</v>
      </c>
      <c r="J86" s="46" t="s">
        <v>41</v>
      </c>
      <c r="K86" s="47" t="s">
        <v>42</v>
      </c>
      <c r="L86" s="47" t="s">
        <v>43</v>
      </c>
      <c r="M86" s="48">
        <v>2</v>
      </c>
      <c r="N86" s="33">
        <v>1230</v>
      </c>
      <c r="O86" s="49"/>
    </row>
    <row r="87" spans="2:15" ht="13.5" x14ac:dyDescent="0.15">
      <c r="B87" s="46" t="s">
        <v>44</v>
      </c>
      <c r="C87" s="47" t="s">
        <v>45</v>
      </c>
      <c r="D87" s="47" t="s">
        <v>46</v>
      </c>
      <c r="E87" s="48">
        <v>1</v>
      </c>
      <c r="F87" s="33">
        <v>345</v>
      </c>
      <c r="G87" s="49">
        <f t="shared" ref="G87:G94" si="3">IF(E87="","",E87*F87)</f>
        <v>345</v>
      </c>
      <c r="J87" s="46" t="s">
        <v>44</v>
      </c>
      <c r="K87" s="47" t="s">
        <v>45</v>
      </c>
      <c r="L87" s="47" t="s">
        <v>46</v>
      </c>
      <c r="M87" s="48">
        <v>1</v>
      </c>
      <c r="N87" s="33">
        <v>345</v>
      </c>
      <c r="O87" s="49"/>
    </row>
    <row r="88" spans="2:15" ht="13.5" x14ac:dyDescent="0.15">
      <c r="B88" s="46" t="s">
        <v>47</v>
      </c>
      <c r="C88" s="47" t="s">
        <v>48</v>
      </c>
      <c r="D88" s="47" t="s">
        <v>49</v>
      </c>
      <c r="E88" s="48">
        <v>1</v>
      </c>
      <c r="F88" s="33">
        <v>2980</v>
      </c>
      <c r="G88" s="49">
        <f t="shared" si="3"/>
        <v>2980</v>
      </c>
      <c r="J88" s="46" t="s">
        <v>47</v>
      </c>
      <c r="K88" s="47" t="s">
        <v>50</v>
      </c>
      <c r="L88" s="47" t="s">
        <v>49</v>
      </c>
      <c r="M88" s="48">
        <v>1</v>
      </c>
      <c r="N88" s="33">
        <v>2980</v>
      </c>
      <c r="O88" s="49"/>
    </row>
    <row r="89" spans="2:15" ht="13.5" x14ac:dyDescent="0.15">
      <c r="B89" s="46" t="s">
        <v>51</v>
      </c>
      <c r="C89" s="47" t="s">
        <v>52</v>
      </c>
      <c r="D89" s="47" t="s">
        <v>53</v>
      </c>
      <c r="E89" s="48">
        <v>2</v>
      </c>
      <c r="F89" s="33">
        <v>870</v>
      </c>
      <c r="G89" s="49">
        <f t="shared" si="3"/>
        <v>1740</v>
      </c>
      <c r="J89" s="46" t="s">
        <v>51</v>
      </c>
      <c r="K89" s="47" t="s">
        <v>52</v>
      </c>
      <c r="L89" s="47" t="s">
        <v>53</v>
      </c>
      <c r="M89" s="48">
        <v>2</v>
      </c>
      <c r="N89" s="33">
        <v>870</v>
      </c>
      <c r="O89" s="49"/>
    </row>
    <row r="90" spans="2:15" ht="13.5" x14ac:dyDescent="0.15">
      <c r="B90" s="46"/>
      <c r="C90" s="47"/>
      <c r="D90" s="47" t="str">
        <f ca="1">IF(C90="","",VLOOKUP(C90,INDIRECT(B90),2,FALSE))</f>
        <v/>
      </c>
      <c r="E90" s="48"/>
      <c r="F90" s="33"/>
      <c r="G90" s="49" t="str">
        <f t="shared" si="3"/>
        <v/>
      </c>
      <c r="J90" s="46"/>
      <c r="K90" s="47"/>
      <c r="L90" s="47" t="str">
        <f ca="1">IF(K90="","",VLOOKUP(K90,INDIRECT(J90),2,FALSE))</f>
        <v/>
      </c>
      <c r="M90" s="48"/>
      <c r="N90" s="33"/>
      <c r="O90" s="49"/>
    </row>
    <row r="91" spans="2:15" ht="13.5" x14ac:dyDescent="0.15">
      <c r="B91" s="46"/>
      <c r="C91" s="47"/>
      <c r="D91" s="47" t="str">
        <f ca="1">IF(C91="","",VLOOKUP(C91,INDIRECT(B91),2,FALSE))</f>
        <v/>
      </c>
      <c r="E91" s="48"/>
      <c r="F91" s="33" t="str">
        <f ca="1">IF(C91="","",VLOOKUP(C91,INDIRECT(B91),3,FALSE))</f>
        <v/>
      </c>
      <c r="G91" s="49" t="str">
        <f t="shared" si="3"/>
        <v/>
      </c>
      <c r="J91" s="46"/>
      <c r="K91" s="47"/>
      <c r="L91" s="47" t="str">
        <f ca="1">IF(K91="","",VLOOKUP(K91,INDIRECT(J91),2,FALSE))</f>
        <v/>
      </c>
      <c r="M91" s="48"/>
      <c r="N91" s="33" t="str">
        <f ca="1">IF(K91="","",VLOOKUP(K91,INDIRECT(J91),3,FALSE))</f>
        <v/>
      </c>
      <c r="O91" s="49"/>
    </row>
    <row r="92" spans="2:15" ht="13.5" x14ac:dyDescent="0.15">
      <c r="B92" s="46"/>
      <c r="C92" s="47"/>
      <c r="D92" s="47" t="str">
        <f ca="1">IF(C92="","",VLOOKUP(C92,INDIRECT(B92),2,FALSE))</f>
        <v/>
      </c>
      <c r="E92" s="48"/>
      <c r="F92" s="33" t="str">
        <f ca="1">IF(C92="","",VLOOKUP(C92,INDIRECT(B92),3,FALSE))</f>
        <v/>
      </c>
      <c r="G92" s="49" t="str">
        <f t="shared" si="3"/>
        <v/>
      </c>
      <c r="H92" s="50"/>
      <c r="I92" s="50"/>
      <c r="J92" s="46"/>
      <c r="K92" s="47"/>
      <c r="L92" s="47" t="str">
        <f ca="1">IF(K92="","",VLOOKUP(K92,INDIRECT(J92),2,FALSE))</f>
        <v/>
      </c>
      <c r="M92" s="48"/>
      <c r="N92" s="33" t="str">
        <f ca="1">IF(K92="","",VLOOKUP(K92,INDIRECT(J92),3,FALSE))</f>
        <v/>
      </c>
      <c r="O92" s="49"/>
    </row>
    <row r="93" spans="2:15" ht="13.5" x14ac:dyDescent="0.15">
      <c r="B93" s="46"/>
      <c r="C93" s="47"/>
      <c r="D93" s="47" t="str">
        <f ca="1">IF(C93="","",VLOOKUP(C93,INDIRECT(B93),2,FALSE))</f>
        <v/>
      </c>
      <c r="E93" s="48"/>
      <c r="F93" s="33" t="str">
        <f ca="1">IF(C93="","",VLOOKUP(C93,INDIRECT(B93),3,FALSE))</f>
        <v/>
      </c>
      <c r="G93" s="49" t="str">
        <f t="shared" si="3"/>
        <v/>
      </c>
      <c r="H93" s="50"/>
      <c r="I93" s="50"/>
      <c r="J93" s="46"/>
      <c r="K93" s="47"/>
      <c r="L93" s="47" t="str">
        <f ca="1">IF(K93="","",VLOOKUP(K93,INDIRECT(J93),2,FALSE))</f>
        <v/>
      </c>
      <c r="M93" s="48"/>
      <c r="N93" s="33" t="str">
        <f ca="1">IF(K93="","",VLOOKUP(K93,INDIRECT(J93),3,FALSE))</f>
        <v/>
      </c>
      <c r="O93" s="49"/>
    </row>
    <row r="94" spans="2:15" ht="13.5" x14ac:dyDescent="0.15">
      <c r="B94" s="46"/>
      <c r="C94" s="47"/>
      <c r="D94" s="47" t="str">
        <f ca="1">IF(C94="","",VLOOKUP(C94,INDIRECT(B94),2,FALSE))</f>
        <v/>
      </c>
      <c r="E94" s="48"/>
      <c r="F94" s="33" t="str">
        <f ca="1">IF(C94="","",VLOOKUP(C94,INDIRECT(B94),3,FALSE))</f>
        <v/>
      </c>
      <c r="G94" s="49" t="str">
        <f t="shared" si="3"/>
        <v/>
      </c>
      <c r="J94" s="46"/>
      <c r="K94" s="47"/>
      <c r="L94" s="47" t="str">
        <f ca="1">IF(K94="","",VLOOKUP(K94,INDIRECT(J94),2,FALSE))</f>
        <v/>
      </c>
      <c r="M94" s="48"/>
      <c r="N94" s="33" t="str">
        <f ca="1">IF(K94="","",VLOOKUP(K94,INDIRECT(J94),3,FALSE))</f>
        <v/>
      </c>
      <c r="O94" s="49"/>
    </row>
    <row r="95" spans="2:15" ht="13.5" x14ac:dyDescent="0.15">
      <c r="B95" s="51" t="s">
        <v>54</v>
      </c>
      <c r="C95" s="52"/>
      <c r="D95" s="52"/>
      <c r="E95" s="53"/>
      <c r="F95" s="54" t="s">
        <v>55</v>
      </c>
      <c r="G95" s="55">
        <f>SUM(G86:G94)</f>
        <v>7525</v>
      </c>
      <c r="J95" s="51" t="s">
        <v>54</v>
      </c>
      <c r="K95" s="52"/>
      <c r="L95" s="52"/>
      <c r="M95" s="53"/>
      <c r="N95" s="54" t="s">
        <v>55</v>
      </c>
      <c r="O95" s="55"/>
    </row>
    <row r="96" spans="2:15" ht="13.5" x14ac:dyDescent="0.15">
      <c r="B96" s="56"/>
      <c r="C96" s="57"/>
      <c r="D96" s="57"/>
      <c r="E96" s="58"/>
      <c r="F96" s="54" t="s">
        <v>56</v>
      </c>
      <c r="G96" s="55">
        <f>INT(G95*0.05)</f>
        <v>376</v>
      </c>
      <c r="J96" s="56"/>
      <c r="K96" s="57"/>
      <c r="L96" s="57"/>
      <c r="M96" s="58"/>
      <c r="N96" s="54" t="s">
        <v>56</v>
      </c>
      <c r="O96" s="55"/>
    </row>
    <row r="97" spans="2:15" ht="13.5" x14ac:dyDescent="0.15">
      <c r="B97" s="59"/>
      <c r="C97" s="60"/>
      <c r="D97" s="60"/>
      <c r="E97" s="61"/>
      <c r="F97" s="62" t="s">
        <v>33</v>
      </c>
      <c r="G97" s="55">
        <f>SUM(G95:G96)</f>
        <v>7901</v>
      </c>
      <c r="J97" s="59"/>
      <c r="K97" s="60"/>
      <c r="L97" s="60"/>
      <c r="M97" s="61"/>
      <c r="N97" s="62" t="s">
        <v>33</v>
      </c>
      <c r="O97" s="55"/>
    </row>
  </sheetData>
  <mergeCells count="11">
    <mergeCell ref="K60:N60"/>
    <mergeCell ref="K80:N80"/>
    <mergeCell ref="C11:J11"/>
    <mergeCell ref="N27:Q27"/>
    <mergeCell ref="A1:G1"/>
    <mergeCell ref="K19:N19"/>
    <mergeCell ref="C27:F27"/>
    <mergeCell ref="C44:C45"/>
    <mergeCell ref="D44:E44"/>
    <mergeCell ref="F44:N45"/>
    <mergeCell ref="D45:E45"/>
  </mergeCells>
  <phoneticPr fontId="3"/>
  <conditionalFormatting sqref="D29:D37">
    <cfRule type="cellIs" dxfId="2" priority="1" stopIfTrue="1" operator="greaterThanOrEqual">
      <formula>180</formula>
    </cfRule>
    <cfRule type="cellIs" dxfId="1" priority="2" stopIfTrue="1" operator="between">
      <formula>170</formula>
      <formula>179</formula>
    </cfRule>
    <cfRule type="cellIs" dxfId="0" priority="3" stopIfTrue="1" operator="lessThanOrEqual">
      <formula>170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2013-10-18T05:22:04Z</dcterms:created>
  <dcterms:modified xsi:type="dcterms:W3CDTF">2013-10-31T03:12:08Z</dcterms:modified>
</cp:coreProperties>
</file>