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2-時間／日付の計算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0" i="1" l="1"/>
  <c r="E130" i="1"/>
  <c r="E120" i="1" s="1"/>
  <c r="D130" i="1"/>
  <c r="F120" i="1"/>
  <c r="D120" i="1"/>
  <c r="E109" i="1"/>
  <c r="E108" i="1"/>
  <c r="E107" i="1"/>
  <c r="E94" i="1"/>
  <c r="E91" i="1"/>
  <c r="E88" i="1"/>
  <c r="F63" i="1"/>
  <c r="F62" i="1"/>
  <c r="F61" i="1"/>
  <c r="F60" i="1"/>
  <c r="F67" i="1" s="1"/>
  <c r="F59" i="1"/>
  <c r="F68" i="1" s="1"/>
  <c r="F53" i="1"/>
  <c r="F52" i="1"/>
  <c r="F51" i="1"/>
  <c r="F50" i="1"/>
  <c r="F54" i="1" s="1"/>
  <c r="F49" i="1"/>
  <c r="E43" i="1"/>
  <c r="E41" i="1"/>
  <c r="F65" i="1" l="1"/>
  <c r="F66" i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D2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入力モードを「半角英数」で
</t>
        </r>
        <r>
          <rPr>
            <b/>
            <sz val="11"/>
            <color indexed="10"/>
            <rFont val="ＭＳ Ｐゴシック"/>
            <family val="3"/>
            <charset val="128"/>
          </rPr>
          <t>00:0030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と入力します。</t>
        </r>
      </text>
    </comment>
    <comment ref="E4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(E36:E40)
</t>
        </r>
      </text>
    </comment>
    <comment ref="F49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=E49-D49</t>
        </r>
      </text>
    </comment>
    <comment ref="F59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=E59-D59</t>
        </r>
      </text>
    </comment>
    <comment ref="F6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(F59:F63)</t>
        </r>
      </text>
    </comment>
    <comment ref="F6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MIN</t>
        </r>
        <r>
          <rPr>
            <b/>
            <sz val="11"/>
            <color indexed="81"/>
            <rFont val="ＭＳ Ｐゴシック"/>
            <family val="3"/>
            <charset val="128"/>
          </rPr>
          <t>(F59:F63)</t>
        </r>
      </text>
    </comment>
    <comment ref="F6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AVERAGE</t>
        </r>
        <r>
          <rPr>
            <b/>
            <sz val="11"/>
            <color indexed="81"/>
            <rFont val="ＭＳ Ｐゴシック"/>
            <family val="3"/>
            <charset val="128"/>
          </rPr>
          <t>(F59:F63)</t>
        </r>
      </text>
    </comment>
    <comment ref="F6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SMALL</t>
        </r>
        <r>
          <rPr>
            <b/>
            <sz val="11"/>
            <color indexed="81"/>
            <rFont val="ＭＳ Ｐゴシック"/>
            <family val="3"/>
            <charset val="128"/>
          </rPr>
          <t>(F59:F63,3)</t>
        </r>
      </text>
    </comment>
    <comment ref="E10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HOUR</t>
        </r>
        <r>
          <rPr>
            <b/>
            <sz val="11"/>
            <color indexed="81"/>
            <rFont val="ＭＳ Ｐゴシック"/>
            <family val="3"/>
            <charset val="128"/>
          </rPr>
          <t>(C103)
（０～２３）の数値を取り出します。</t>
        </r>
      </text>
    </comment>
    <comment ref="E10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MINUTE</t>
        </r>
        <r>
          <rPr>
            <b/>
            <sz val="11"/>
            <color indexed="81"/>
            <rFont val="ＭＳ Ｐゴシック"/>
            <family val="3"/>
            <charset val="128"/>
          </rPr>
          <t>(C103)
（０～５９）の数値を取り出します。</t>
        </r>
      </text>
    </comment>
    <comment ref="E10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SECOND</t>
        </r>
        <r>
          <rPr>
            <b/>
            <sz val="11"/>
            <color indexed="81"/>
            <rFont val="ＭＳ Ｐゴシック"/>
            <family val="3"/>
            <charset val="128"/>
          </rPr>
          <t>(C103)
（０～５９）の数値を取り出します。</t>
        </r>
      </text>
    </comment>
    <comment ref="D12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HOUR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MIN</t>
        </r>
        <r>
          <rPr>
            <b/>
            <sz val="11"/>
            <color indexed="81"/>
            <rFont val="ＭＳ Ｐゴシック"/>
            <family val="3"/>
            <charset val="128"/>
          </rPr>
          <t>(D130:F130))
｛ネスト｝で「ＭＩＮ関数」を挿入</t>
        </r>
      </text>
    </comment>
    <comment ref="E12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MINUTE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MIN</t>
        </r>
        <r>
          <rPr>
            <b/>
            <sz val="11"/>
            <color indexed="81"/>
            <rFont val="ＭＳ Ｐゴシック"/>
            <family val="3"/>
            <charset val="128"/>
          </rPr>
          <t>(D130:F130))
｛ネスト｝で「ＭＩＮ関数」を挿入</t>
        </r>
      </text>
    </comment>
    <comment ref="F12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SECOND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MIN</t>
        </r>
        <r>
          <rPr>
            <b/>
            <sz val="11"/>
            <color indexed="81"/>
            <rFont val="ＭＳ Ｐゴシック"/>
            <family val="3"/>
            <charset val="128"/>
          </rPr>
          <t>(D130:F130))
｛ネスト｝で「ＭＩＮ関数」を挿入</t>
        </r>
      </text>
    </comment>
  </commentList>
</comments>
</file>

<file path=xl/sharedStrings.xml><?xml version="1.0" encoding="utf-8"?>
<sst xmlns="http://schemas.openxmlformats.org/spreadsheetml/2006/main" count="130" uniqueCount="56">
  <si>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</si>
  <si>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3"/>
  </si>
  <si>
    <t>左のように作成してみましょう</t>
    <rPh sb="0" eb="1">
      <t>ヒダリ</t>
    </rPh>
    <phoneticPr fontId="3"/>
  </si>
  <si>
    <t>秒の扱い方</t>
    <rPh sb="0" eb="1">
      <t>ビョウ</t>
    </rPh>
    <rPh sb="2" eb="3">
      <t>アツカ</t>
    </rPh>
    <rPh sb="4" eb="5">
      <t>カタ</t>
    </rPh>
    <phoneticPr fontId="3"/>
  </si>
  <si>
    <t>入力方法</t>
    <rPh sb="0" eb="2">
      <t>ニュウリョク</t>
    </rPh>
    <rPh sb="2" eb="4">
      <t>ホウホウ</t>
    </rPh>
    <phoneticPr fontId="3"/>
  </si>
  <si>
    <r>
      <t>２４時間を越える「時間」の合計</t>
    </r>
    <r>
      <rPr>
        <b/>
        <sz val="12"/>
        <rFont val="ＭＳ Ｐゴシック"/>
        <family val="3"/>
        <charset val="128"/>
      </rPr>
      <t>は、「書式」の｛ユーザー定義｝で「</t>
    </r>
    <r>
      <rPr>
        <b/>
        <sz val="12"/>
        <color indexed="10"/>
        <rFont val="ＭＳ Ｐゴシック"/>
        <family val="3"/>
        <charset val="128"/>
      </rPr>
      <t>[h]:mm</t>
    </r>
    <r>
      <rPr>
        <b/>
        <sz val="12"/>
        <rFont val="ＭＳ Ｐゴシック"/>
        <family val="3"/>
        <charset val="128"/>
      </rPr>
      <t>　と設定しました。</t>
    </r>
    <rPh sb="2" eb="4">
      <t>ジカン</t>
    </rPh>
    <rPh sb="5" eb="6">
      <t>コ</t>
    </rPh>
    <rPh sb="9" eb="11">
      <t>ジカン</t>
    </rPh>
    <rPh sb="13" eb="15">
      <t>ゴウケイ</t>
    </rPh>
    <rPh sb="18" eb="20">
      <t>ショシキ</t>
    </rPh>
    <rPh sb="27" eb="29">
      <t>テイギ</t>
    </rPh>
    <rPh sb="40" eb="42">
      <t>セッテイ</t>
    </rPh>
    <phoneticPr fontId="3"/>
  </si>
  <si>
    <r>
      <t>６０秒を超える「秒」の合計</t>
    </r>
    <r>
      <rPr>
        <b/>
        <sz val="12"/>
        <rFont val="ＭＳ Ｐゴシック"/>
        <family val="3"/>
        <charset val="128"/>
      </rPr>
      <t>も、「書式」の｛ユーザー定義｝で　</t>
    </r>
    <r>
      <rPr>
        <b/>
        <sz val="12"/>
        <color indexed="10"/>
        <rFont val="ＭＳ Ｐゴシック"/>
        <family val="3"/>
        <charset val="128"/>
      </rPr>
      <t>[ss]</t>
    </r>
    <r>
      <rPr>
        <b/>
        <sz val="12"/>
        <rFont val="ＭＳ Ｐゴシック"/>
        <family val="3"/>
        <charset val="128"/>
      </rPr>
      <t xml:space="preserve"> と設定します。</t>
    </r>
    <rPh sb="2" eb="3">
      <t>ビョウ</t>
    </rPh>
    <rPh sb="4" eb="5">
      <t>コ</t>
    </rPh>
    <rPh sb="8" eb="9">
      <t>ビョウ</t>
    </rPh>
    <rPh sb="11" eb="13">
      <t>ゴウケイ</t>
    </rPh>
    <rPh sb="16" eb="18">
      <t>ショシキ</t>
    </rPh>
    <rPh sb="25" eb="27">
      <t>テイギ</t>
    </rPh>
    <rPh sb="36" eb="38">
      <t>セッテイ</t>
    </rPh>
    <phoneticPr fontId="3"/>
  </si>
  <si>
    <t>問題１</t>
    <rPh sb="0" eb="2">
      <t>モンダイ</t>
    </rPh>
    <phoneticPr fontId="3"/>
  </si>
  <si>
    <t>以下の表で、合計が「何秒」か計算しましょう。</t>
    <rPh sb="0" eb="2">
      <t>イカ</t>
    </rPh>
    <rPh sb="3" eb="4">
      <t>ヒョウ</t>
    </rPh>
    <rPh sb="6" eb="8">
      <t>ゴウケイ</t>
    </rPh>
    <rPh sb="10" eb="12">
      <t>ナンビョウ</t>
    </rPh>
    <rPh sb="14" eb="16">
      <t>ケイサン</t>
    </rPh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</si>
  <si>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</si>
  <si>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</si>
  <si>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第１工程</t>
    <rPh sb="0" eb="1">
      <t>ダイ</t>
    </rPh>
    <rPh sb="2" eb="4">
      <t>コウテイ</t>
    </rPh>
    <phoneticPr fontId="3"/>
  </si>
  <si>
    <t>第２工程</t>
    <rPh sb="0" eb="1">
      <t>ダイ</t>
    </rPh>
    <rPh sb="2" eb="4">
      <t>コウテイ</t>
    </rPh>
    <phoneticPr fontId="3"/>
  </si>
  <si>
    <t>第３工程</t>
    <rPh sb="0" eb="1">
      <t>ダイ</t>
    </rPh>
    <rPh sb="2" eb="4">
      <t>コウテイ</t>
    </rPh>
    <phoneticPr fontId="3"/>
  </si>
  <si>
    <t>第４工程</t>
    <rPh sb="0" eb="1">
      <t>ダイ</t>
    </rPh>
    <rPh sb="2" eb="4">
      <t>コウテイ</t>
    </rPh>
    <phoneticPr fontId="3"/>
  </si>
  <si>
    <t>第５工程</t>
    <rPh sb="0" eb="1">
      <t>ダイ</t>
    </rPh>
    <rPh sb="2" eb="4">
      <t>コウテイ</t>
    </rPh>
    <phoneticPr fontId="3"/>
  </si>
  <si>
    <t>合計秒</t>
    <rPh sb="0" eb="2">
      <t>ゴウケイ</t>
    </rPh>
    <rPh sb="2" eb="3">
      <t>ビョウ</t>
    </rPh>
    <phoneticPr fontId="3"/>
  </si>
  <si>
    <t>「書式」を設定しないと</t>
    <rPh sb="1" eb="3">
      <t>ショシキ</t>
    </rPh>
    <rPh sb="5" eb="7">
      <t>セッテイ</t>
    </rPh>
    <phoneticPr fontId="3"/>
  </si>
  <si>
    <t>経過秒</t>
    <rPh sb="0" eb="2">
      <t>ケイカ</t>
    </rPh>
    <rPh sb="2" eb="3">
      <t>ビョウ</t>
    </rPh>
    <phoneticPr fontId="3"/>
  </si>
  <si>
    <t>最小</t>
    <rPh sb="0" eb="2">
      <t>サイショウ</t>
    </rPh>
    <phoneticPr fontId="3"/>
  </si>
  <si>
    <t>平均</t>
    <rPh sb="0" eb="2">
      <t>ヘイキン</t>
    </rPh>
    <phoneticPr fontId="3"/>
  </si>
  <si>
    <t>最小３位</t>
    <rPh sb="0" eb="2">
      <t>サイショウ</t>
    </rPh>
    <rPh sb="3" eb="4">
      <t>イ</t>
    </rPh>
    <phoneticPr fontId="3"/>
  </si>
  <si>
    <r>
      <t>平均以上を</t>
    </r>
    <r>
      <rPr>
        <b/>
        <sz val="11"/>
        <color rgb="FFFF0000"/>
        <rFont val="ＭＳ Ｐゴシック"/>
        <family val="3"/>
        <charset val="128"/>
      </rPr>
      <t>赤文字</t>
    </r>
    <r>
      <rPr>
        <b/>
        <sz val="11"/>
        <rFont val="ＭＳ Ｐゴシック"/>
        <family val="3"/>
        <charset val="128"/>
      </rPr>
      <t>に設定しましょう</t>
    </r>
    <rPh sb="0" eb="2">
      <t>ヘイキン</t>
    </rPh>
    <rPh sb="2" eb="4">
      <t>イジョウ</t>
    </rPh>
    <rPh sb="5" eb="6">
      <t>アカ</t>
    </rPh>
    <rPh sb="6" eb="8">
      <t>モジ</t>
    </rPh>
    <rPh sb="9" eb="11">
      <t>セッテイ</t>
    </rPh>
    <phoneticPr fontId="3"/>
  </si>
  <si>
    <t>時間データと文字列の結合</t>
    <rPh sb="0" eb="2">
      <t>ジカン</t>
    </rPh>
    <rPh sb="6" eb="9">
      <t>モジレツ</t>
    </rPh>
    <rPh sb="10" eb="12">
      <t>ケツゴウ</t>
    </rPh>
    <phoneticPr fontId="3"/>
  </si>
  <si>
    <r>
      <t>文字列は「</t>
    </r>
    <r>
      <rPr>
        <b/>
        <sz val="11"/>
        <color indexed="10"/>
        <rFont val="ＭＳ Ｐゴシック"/>
        <family val="3"/>
        <charset val="128"/>
      </rPr>
      <t>＆</t>
    </r>
    <r>
      <rPr>
        <b/>
        <sz val="11"/>
        <rFont val="ＭＳ Ｐゴシック"/>
        <family val="3"/>
        <charset val="128"/>
      </rPr>
      <t>」で結べますが、「日付」と「文字列」では不可です。</t>
    </r>
    <rPh sb="0" eb="3">
      <t>モジレツ</t>
    </rPh>
    <rPh sb="8" eb="9">
      <t>ムス</t>
    </rPh>
    <rPh sb="15" eb="17">
      <t>ヒヅケ</t>
    </rPh>
    <rPh sb="20" eb="23">
      <t>モジレツ</t>
    </rPh>
    <rPh sb="26" eb="28">
      <t>フカ</t>
    </rPh>
    <phoneticPr fontId="3"/>
  </si>
  <si>
    <r>
      <t>「日付」は、</t>
    </r>
    <r>
      <rPr>
        <b/>
        <sz val="11"/>
        <color indexed="12"/>
        <rFont val="ＭＳ Ｐゴシック"/>
        <family val="3"/>
        <charset val="128"/>
      </rPr>
      <t>シリアル値</t>
    </r>
    <r>
      <rPr>
        <b/>
        <sz val="11"/>
        <rFont val="ＭＳ Ｐゴシック"/>
        <family val="3"/>
        <charset val="128"/>
      </rPr>
      <t>でデータですので、一度「テキスト」にします。</t>
    </r>
    <rPh sb="1" eb="3">
      <t>ヒヅケ</t>
    </rPh>
    <rPh sb="10" eb="11">
      <t>チ</t>
    </rPh>
    <rPh sb="20" eb="22">
      <t>イチド</t>
    </rPh>
    <phoneticPr fontId="3"/>
  </si>
  <si>
    <t>日付データ</t>
    <rPh sb="0" eb="2">
      <t>ヒヅケ</t>
    </rPh>
    <phoneticPr fontId="3"/>
  </si>
  <si>
    <t>文字列</t>
    <rPh sb="0" eb="3">
      <t>モジレツ</t>
    </rPh>
    <phoneticPr fontId="3"/>
  </si>
  <si>
    <t>時点</t>
    <rPh sb="0" eb="2">
      <t>ジテン</t>
    </rPh>
    <phoneticPr fontId="3"/>
  </si>
  <si>
    <r>
      <t>=</t>
    </r>
    <r>
      <rPr>
        <b/>
        <sz val="12"/>
        <rFont val="ＭＳ Ｐゴシック"/>
        <family val="3"/>
        <charset val="128"/>
      </rPr>
      <t>TEXT(D85,"</t>
    </r>
    <r>
      <rPr>
        <b/>
        <sz val="12"/>
        <color indexed="12"/>
        <rFont val="ＭＳ Ｐゴシック"/>
        <family val="3"/>
        <charset val="128"/>
      </rPr>
      <t>yyyy/m/d</t>
    </r>
    <r>
      <rPr>
        <b/>
        <sz val="12"/>
        <rFont val="ＭＳ Ｐゴシック"/>
        <family val="3"/>
        <charset val="128"/>
      </rPr>
      <t>")&amp;D86</t>
    </r>
    <r>
      <rPr>
        <sz val="10"/>
        <rFont val="ＭＳ Ｐゴシック"/>
        <family val="3"/>
        <charset val="128"/>
      </rPr>
      <t xml:space="preserve"> と</t>
    </r>
    <r>
      <rPr>
        <b/>
        <sz val="11"/>
        <color indexed="10"/>
        <rFont val="ＭＳ Ｐゴシック"/>
        <family val="3"/>
        <charset val="128"/>
      </rPr>
      <t>入力</t>
    </r>
    <r>
      <rPr>
        <sz val="10"/>
        <rFont val="ＭＳ Ｐゴシック"/>
        <family val="3"/>
        <charset val="128"/>
      </rPr>
      <t>します。</t>
    </r>
    <rPh sb="27" eb="29">
      <t>ニュウリョク</t>
    </rPh>
    <phoneticPr fontId="3"/>
  </si>
  <si>
    <r>
      <t>=</t>
    </r>
    <r>
      <rPr>
        <b/>
        <sz val="12"/>
        <rFont val="ＭＳ Ｐゴシック"/>
        <family val="3"/>
        <charset val="128"/>
      </rPr>
      <t>TEXT(C81,"</t>
    </r>
    <r>
      <rPr>
        <b/>
        <sz val="12"/>
        <color indexed="12"/>
        <rFont val="ＭＳ Ｐゴシック"/>
        <family val="3"/>
        <charset val="128"/>
      </rPr>
      <t>yyyy/m/d</t>
    </r>
    <r>
      <rPr>
        <b/>
        <sz val="12"/>
        <rFont val="ＭＳ Ｐゴシック"/>
        <family val="3"/>
        <charset val="128"/>
      </rPr>
      <t>")&amp;D81</t>
    </r>
    <r>
      <rPr>
        <sz val="10"/>
        <rFont val="ＭＳ Ｐゴシック"/>
        <family val="3"/>
        <charset val="128"/>
      </rPr>
      <t xml:space="preserve"> と</t>
    </r>
    <r>
      <rPr>
        <b/>
        <sz val="11"/>
        <color indexed="10"/>
        <rFont val="ＭＳ Ｐゴシック"/>
        <family val="3"/>
        <charset val="128"/>
      </rPr>
      <t>入力</t>
    </r>
    <r>
      <rPr>
        <sz val="10"/>
        <rFont val="ＭＳ Ｐゴシック"/>
        <family val="3"/>
        <charset val="128"/>
      </rPr>
      <t>します。</t>
    </r>
    <rPh sb="27" eb="29">
      <t>ニュウリョク</t>
    </rPh>
    <phoneticPr fontId="3"/>
  </si>
  <si>
    <r>
      <t>=TEXT(D85,"</t>
    </r>
    <r>
      <rPr>
        <b/>
        <sz val="11"/>
        <color indexed="12"/>
        <rFont val="ＭＳ Ｐゴシック"/>
        <family val="3"/>
        <charset val="128"/>
      </rPr>
      <t>ggge/mm/dd</t>
    </r>
    <r>
      <rPr>
        <b/>
        <sz val="11"/>
        <rFont val="ＭＳ Ｐゴシック"/>
        <family val="3"/>
        <charset val="128"/>
      </rPr>
      <t>")&amp;D86</t>
    </r>
    <phoneticPr fontId="3"/>
  </si>
  <si>
    <r>
      <t>=TEXT(D85,"</t>
    </r>
    <r>
      <rPr>
        <b/>
        <sz val="11"/>
        <color indexed="12"/>
        <rFont val="ＭＳ Ｐゴシック"/>
        <family val="3"/>
        <charset val="128"/>
      </rPr>
      <t>yy/m/d/aaaa</t>
    </r>
    <r>
      <rPr>
        <b/>
        <sz val="11"/>
        <rFont val="ＭＳ Ｐゴシック"/>
        <family val="3"/>
        <charset val="128"/>
      </rPr>
      <t>")&amp;D86</t>
    </r>
    <phoneticPr fontId="3"/>
  </si>
  <si>
    <r>
      <t>=TEXT(D85,"</t>
    </r>
    <r>
      <rPr>
        <b/>
        <sz val="11"/>
        <color indexed="12"/>
        <rFont val="ＭＳ Ｐゴシック"/>
        <family val="3"/>
        <charset val="128"/>
      </rPr>
      <t>yy/m/d/aaaa</t>
    </r>
    <r>
      <rPr>
        <b/>
        <sz val="11"/>
        <rFont val="ＭＳ Ｐゴシック"/>
        <family val="3"/>
        <charset val="128"/>
      </rPr>
      <t>")&amp;D86</t>
    </r>
    <phoneticPr fontId="3"/>
  </si>
  <si>
    <t>「時間」「分」「秒」の抜き出し</t>
    <rPh sb="1" eb="3">
      <t>ジカン</t>
    </rPh>
    <rPh sb="5" eb="6">
      <t>フン</t>
    </rPh>
    <rPh sb="8" eb="9">
      <t>ビョウ</t>
    </rPh>
    <rPh sb="11" eb="12">
      <t>ヌ</t>
    </rPh>
    <rPh sb="13" eb="14">
      <t>ダ</t>
    </rPh>
    <phoneticPr fontId="3"/>
  </si>
  <si>
    <t>例えば</t>
    <rPh sb="0" eb="1">
      <t>タト</t>
    </rPh>
    <phoneticPr fontId="3"/>
  </si>
  <si>
    <t>　から「時間」「分」「秒」を個別に抜き出す</t>
    <rPh sb="4" eb="6">
      <t>ジカン</t>
    </rPh>
    <rPh sb="8" eb="9">
      <t>フン</t>
    </rPh>
    <rPh sb="11" eb="12">
      <t>ビョウ</t>
    </rPh>
    <rPh sb="14" eb="16">
      <t>コベツ</t>
    </rPh>
    <rPh sb="17" eb="18">
      <t>ヌ</t>
    </rPh>
    <rPh sb="19" eb="20">
      <t>ダ</t>
    </rPh>
    <phoneticPr fontId="3"/>
  </si>
  <si>
    <t>時間</t>
    <rPh sb="0" eb="2">
      <t>ジカン</t>
    </rPh>
    <phoneticPr fontId="3"/>
  </si>
  <si>
    <t>分</t>
    <rPh sb="0" eb="1">
      <t>フン</t>
    </rPh>
    <phoneticPr fontId="3"/>
  </si>
  <si>
    <t>秒</t>
    <rPh sb="0" eb="1">
      <t>ビョウ</t>
    </rPh>
    <phoneticPr fontId="3"/>
  </si>
  <si>
    <t>問題２</t>
    <rPh sb="0" eb="2">
      <t>モンダイ</t>
    </rPh>
    <phoneticPr fontId="3"/>
  </si>
  <si>
    <t>以下の表で、最短時間の優勝タイムを求めましょう。</t>
    <rPh sb="0" eb="2">
      <t>イカ</t>
    </rPh>
    <rPh sb="3" eb="4">
      <t>ヒョウ</t>
    </rPh>
    <rPh sb="6" eb="8">
      <t>サイタン</t>
    </rPh>
    <rPh sb="8" eb="10">
      <t>ジカン</t>
    </rPh>
    <rPh sb="11" eb="13">
      <t>ユウショウ</t>
    </rPh>
    <rPh sb="17" eb="18">
      <t>モト</t>
    </rPh>
    <phoneticPr fontId="3"/>
  </si>
  <si>
    <t>優勝タイム</t>
    <rPh sb="0" eb="2">
      <t>ユウショウ</t>
    </rPh>
    <phoneticPr fontId="3"/>
  </si>
  <si>
    <t>プラモデル作成大会</t>
    <rPh sb="5" eb="7">
      <t>サクセイ</t>
    </rPh>
    <rPh sb="7" eb="9">
      <t>タイカイ</t>
    </rPh>
    <phoneticPr fontId="3"/>
  </si>
  <si>
    <t>山田</t>
    <rPh sb="0" eb="2">
      <t>ヤマダ</t>
    </rPh>
    <phoneticPr fontId="3"/>
  </si>
  <si>
    <t>鈴木</t>
    <rPh sb="0" eb="2">
      <t>スズキ</t>
    </rPh>
    <phoneticPr fontId="3"/>
  </si>
  <si>
    <t>高橋</t>
    <rPh sb="0" eb="2">
      <t>タカハシ</t>
    </rPh>
    <phoneticPr fontId="3"/>
  </si>
  <si>
    <t>戦車</t>
    <rPh sb="0" eb="2">
      <t>センシャ</t>
    </rPh>
    <phoneticPr fontId="3"/>
  </si>
  <si>
    <t>飛行機</t>
    <rPh sb="0" eb="3">
      <t>ヒコウキ</t>
    </rPh>
    <phoneticPr fontId="3"/>
  </si>
  <si>
    <t>船</t>
    <rPh sb="0" eb="1">
      <t>フネ</t>
    </rPh>
    <phoneticPr fontId="3"/>
  </si>
  <si>
    <t>帆船</t>
    <rPh sb="0" eb="2">
      <t>ハンセン</t>
    </rPh>
    <phoneticPr fontId="3"/>
  </si>
  <si>
    <t>ロケット</t>
    <phoneticPr fontId="3"/>
  </si>
  <si>
    <t>合計時間</t>
    <rPh sb="0" eb="2">
      <t>ゴウケイ</t>
    </rPh>
    <rPh sb="2" eb="4">
      <t>ジカン</t>
    </rPh>
    <phoneticPr fontId="3"/>
  </si>
  <si>
    <t>ロケット</t>
    <phoneticPr fontId="3"/>
  </si>
  <si>
    <t>Copyright(c) Beginners Site All right reserved 2013/10/10</t>
    <phoneticPr fontId="3"/>
  </si>
  <si>
    <t>→範囲</t>
    <rPh sb="1" eb="3">
      <t>ハンイ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</si>
</sst>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[ss]"/>
    <numFmt numFmtId="177" formatCode="[ss]&quot;秒&quot;"/>
    <numFmt numFmtId="178" formatCode="h&quot;時&quot;mm&quot;分&quot;ss&quot;秒&quot;;@"/>
    <numFmt numFmtId="179" formatCode="yy/m/d/aaa"/>
    <numFmt numFmtId="180" formatCode="General&quot;時間&quot;"/>
    <numFmt numFmtId="181" formatCode="General&quot;分&quot;"/>
    <numFmt numFmtId="182" formatCode="General&quot;秒&quot;"/>
  </numFmts>
  <fonts count="20"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4" fillId="5" borderId="0" xfId="0" applyFont="1" applyFill="1">
      <alignment vertical="center"/>
    </xf>
    <xf numFmtId="0" fontId="0" fillId="5" borderId="0" xfId="0" applyFill="1">
      <alignment vertical="center"/>
    </xf>
    <xf numFmtId="21" fontId="0" fillId="6" borderId="0" xfId="0" applyNumberFormat="1" applyFill="1" applyAlignment="1">
      <alignment vertical="center"/>
    </xf>
    <xf numFmtId="0" fontId="0" fillId="0" borderId="0" xfId="0" applyAlignment="1">
      <alignment vertical="center"/>
    </xf>
    <xf numFmtId="21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3" borderId="10" xfId="0" applyFill="1" applyBorder="1">
      <alignment vertical="center"/>
    </xf>
    <xf numFmtId="0" fontId="0" fillId="3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1" fontId="0" fillId="0" borderId="10" xfId="0" applyNumberFormat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0" fillId="7" borderId="10" xfId="0" applyFill="1" applyBorder="1">
      <alignment vertical="center"/>
    </xf>
    <xf numFmtId="177" fontId="0" fillId="6" borderId="10" xfId="0" applyNumberFormat="1" applyFill="1" applyBorder="1">
      <alignment vertical="center"/>
    </xf>
    <xf numFmtId="0" fontId="0" fillId="6" borderId="10" xfId="0" applyNumberFormat="1" applyFill="1" applyBorder="1">
      <alignment vertical="center"/>
    </xf>
    <xf numFmtId="46" fontId="4" fillId="0" borderId="0" xfId="0" applyNumberFormat="1" applyFont="1">
      <alignment vertical="center"/>
    </xf>
    <xf numFmtId="21" fontId="0" fillId="6" borderId="10" xfId="0" applyNumberFormat="1" applyFill="1" applyBorder="1">
      <alignment vertical="center"/>
    </xf>
    <xf numFmtId="176" fontId="0" fillId="6" borderId="10" xfId="0" applyNumberFormat="1" applyFill="1" applyBorder="1">
      <alignment vertical="center"/>
    </xf>
    <xf numFmtId="0" fontId="0" fillId="6" borderId="10" xfId="0" applyFill="1" applyBorder="1">
      <alignment vertical="center"/>
    </xf>
    <xf numFmtId="178" fontId="13" fillId="0" borderId="10" xfId="0" applyNumberFormat="1" applyFont="1" applyBorder="1">
      <alignment vertical="center"/>
    </xf>
    <xf numFmtId="14" fontId="8" fillId="0" borderId="10" xfId="0" applyNumberFormat="1" applyFont="1" applyFill="1" applyBorder="1" applyAlignment="1">
      <alignment horizontal="center"/>
    </xf>
    <xf numFmtId="0" fontId="16" fillId="0" borderId="0" xfId="0" applyNumberFormat="1" applyFont="1" applyFill="1" applyBorder="1" applyAlignment="1"/>
    <xf numFmtId="0" fontId="8" fillId="0" borderId="10" xfId="0" applyNumberFormat="1" applyFont="1" applyFill="1" applyBorder="1" applyAlignment="1">
      <alignment horizontal="center"/>
    </xf>
    <xf numFmtId="0" fontId="16" fillId="0" borderId="0" xfId="0" quotePrefix="1" applyNumberFormat="1" applyFont="1" applyFill="1" applyBorder="1" applyAlignment="1"/>
    <xf numFmtId="0" fontId="4" fillId="0" borderId="0" xfId="0" quotePrefix="1" applyFont="1">
      <alignment vertical="center"/>
    </xf>
    <xf numFmtId="0" fontId="0" fillId="8" borderId="10" xfId="0" applyFill="1" applyBorder="1" applyAlignment="1">
      <alignment horizontal="center" vertical="center"/>
    </xf>
    <xf numFmtId="180" fontId="0" fillId="6" borderId="10" xfId="0" applyNumberFormat="1" applyFill="1" applyBorder="1">
      <alignment vertical="center"/>
    </xf>
    <xf numFmtId="181" fontId="0" fillId="6" borderId="10" xfId="0" applyNumberFormat="1" applyFill="1" applyBorder="1">
      <alignment vertical="center"/>
    </xf>
    <xf numFmtId="182" fontId="0" fillId="6" borderId="10" xfId="0" applyNumberFormat="1" applyFill="1" applyBorder="1">
      <alignment vertical="center"/>
    </xf>
    <xf numFmtId="0" fontId="4" fillId="10" borderId="10" xfId="0" applyFont="1" applyFill="1" applyBorder="1" applyAlignment="1">
      <alignment horizontal="center" vertical="center"/>
    </xf>
    <xf numFmtId="0" fontId="4" fillId="11" borderId="10" xfId="0" applyNumberFormat="1" applyFont="1" applyFill="1" applyBorder="1">
      <alignment vertical="center"/>
    </xf>
    <xf numFmtId="21" fontId="19" fillId="6" borderId="0" xfId="0" applyNumberFormat="1" applyFont="1" applyFill="1" applyAlignment="1">
      <alignment vertical="center"/>
    </xf>
    <xf numFmtId="21" fontId="7" fillId="9" borderId="0" xfId="0" applyNumberFormat="1" applyFont="1" applyFill="1">
      <alignment vertical="center"/>
    </xf>
    <xf numFmtId="0" fontId="4" fillId="10" borderId="11" xfId="0" applyFont="1" applyFill="1" applyBorder="1" applyAlignment="1">
      <alignment horizontal="center" vertical="center"/>
    </xf>
    <xf numFmtId="21" fontId="0" fillId="0" borderId="14" xfId="0" applyNumberFormat="1" applyBorder="1">
      <alignment vertical="center"/>
    </xf>
    <xf numFmtId="46" fontId="4" fillId="11" borderId="15" xfId="0" applyNumberFormat="1" applyFont="1" applyFill="1" applyBorder="1">
      <alignment vertical="center"/>
    </xf>
    <xf numFmtId="46" fontId="4" fillId="11" borderId="16" xfId="0" applyNumberFormat="1" applyFont="1" applyFill="1" applyBorder="1">
      <alignment vertical="center"/>
    </xf>
    <xf numFmtId="46" fontId="4" fillId="11" borderId="17" xfId="0" applyNumberFormat="1" applyFont="1" applyFill="1" applyBorder="1">
      <alignment vertical="center"/>
    </xf>
    <xf numFmtId="0" fontId="4" fillId="6" borderId="11" xfId="0" applyNumberFormat="1" applyFont="1" applyFill="1" applyBorder="1" applyAlignment="1">
      <alignment horizontal="center"/>
    </xf>
    <xf numFmtId="0" fontId="4" fillId="6" borderId="13" xfId="0" applyNumberFormat="1" applyFont="1" applyFill="1" applyBorder="1" applyAlignment="1">
      <alignment horizontal="center"/>
    </xf>
    <xf numFmtId="179" fontId="4" fillId="6" borderId="10" xfId="0" applyNumberFormat="1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1" fillId="12" borderId="4" xfId="0" applyFont="1" applyFill="1" applyBorder="1" applyAlignment="1">
      <alignment horizontal="center" vertical="center"/>
    </xf>
    <xf numFmtId="0" fontId="7" fillId="12" borderId="5" xfId="0" applyFont="1" applyFill="1" applyBorder="1" applyAlignment="1">
      <alignment horizontal="center" vertical="center"/>
    </xf>
    <xf numFmtId="0" fontId="7" fillId="12" borderId="6" xfId="0" applyFont="1" applyFill="1" applyBorder="1" applyAlignment="1">
      <alignment horizontal="center" vertical="center"/>
    </xf>
    <xf numFmtId="0" fontId="11" fillId="12" borderId="7" xfId="0" applyFont="1" applyFill="1" applyBorder="1" applyAlignment="1">
      <alignment horizontal="center" vertical="center"/>
    </xf>
    <xf numFmtId="0" fontId="7" fillId="12" borderId="8" xfId="0" applyFont="1" applyFill="1" applyBorder="1" applyAlignment="1">
      <alignment horizontal="center" vertical="center"/>
    </xf>
    <xf numFmtId="0" fontId="7" fillId="12" borderId="9" xfId="0" applyFont="1" applyFill="1" applyBorder="1" applyAlignment="1">
      <alignment horizontal="center" vertical="center"/>
    </xf>
    <xf numFmtId="0" fontId="0" fillId="13" borderId="10" xfId="0" applyNumberFormat="1" applyFill="1" applyBorder="1">
      <alignment vertical="center"/>
    </xf>
    <xf numFmtId="177" fontId="4" fillId="13" borderId="10" xfId="0" applyNumberFormat="1" applyFont="1" applyFill="1" applyBorder="1">
      <alignment vertical="center"/>
    </xf>
  </cellXfs>
  <cellStyles count="1"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2</xdr:row>
      <xdr:rowOff>28575</xdr:rowOff>
    </xdr:from>
    <xdr:to>
      <xdr:col>3</xdr:col>
      <xdr:colOff>438150</xdr:colOff>
      <xdr:row>7</xdr:row>
      <xdr:rowOff>28575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23850" y="371475"/>
          <a:ext cx="1714500" cy="8572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３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247650</xdr:colOff>
      <xdr:row>14</xdr:row>
      <xdr:rowOff>76200</xdr:rowOff>
    </xdr:from>
    <xdr:to>
      <xdr:col>12</xdr:col>
      <xdr:colOff>200025</xdr:colOff>
      <xdr:row>18</xdr:row>
      <xdr:rowOff>133350</xdr:rowOff>
    </xdr:to>
    <xdr:grpSp>
      <xdr:nvGrpSpPr>
        <xdr:cNvPr id="3" name="Group 897"/>
        <xdr:cNvGrpSpPr>
          <a:grpSpLocks/>
        </xdr:cNvGrpSpPr>
      </xdr:nvGrpSpPr>
      <xdr:grpSpPr bwMode="auto">
        <a:xfrm>
          <a:off x="1143000" y="2667000"/>
          <a:ext cx="6591300" cy="742950"/>
          <a:chOff x="98" y="395"/>
          <a:chExt cx="677" cy="65"/>
        </a:xfrm>
      </xdr:grpSpPr>
      <xdr:sp macro="" textlink="">
        <xdr:nvSpPr>
          <xdr:cNvPr id="4" name="Text Box 885" descr="キャンバス"/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/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0" y="399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2" y="395"/>
            <a:ext cx="4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47625</xdr:colOff>
      <xdr:row>34</xdr:row>
      <xdr:rowOff>19050</xdr:rowOff>
    </xdr:from>
    <xdr:to>
      <xdr:col>1</xdr:col>
      <xdr:colOff>657225</xdr:colOff>
      <xdr:row>35</xdr:row>
      <xdr:rowOff>142875</xdr:rowOff>
    </xdr:to>
    <xdr:pic>
      <xdr:nvPicPr>
        <xdr:cNvPr id="8" name="Picture 89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38125" y="6486525"/>
          <a:ext cx="60960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123825</xdr:colOff>
      <xdr:row>34</xdr:row>
      <xdr:rowOff>9525</xdr:rowOff>
    </xdr:from>
    <xdr:to>
      <xdr:col>8</xdr:col>
      <xdr:colOff>628650</xdr:colOff>
      <xdr:row>35</xdr:row>
      <xdr:rowOff>76200</xdr:rowOff>
    </xdr:to>
    <xdr:pic>
      <xdr:nvPicPr>
        <xdr:cNvPr id="9" name="Picture 89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38700" y="647700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304800</xdr:colOff>
      <xdr:row>34</xdr:row>
      <xdr:rowOff>47625</xdr:rowOff>
    </xdr:from>
    <xdr:to>
      <xdr:col>6</xdr:col>
      <xdr:colOff>628650</xdr:colOff>
      <xdr:row>40</xdr:row>
      <xdr:rowOff>114300</xdr:rowOff>
    </xdr:to>
    <xdr:pic>
      <xdr:nvPicPr>
        <xdr:cNvPr id="10" name="Picture 1105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314700" y="6134100"/>
          <a:ext cx="1028700" cy="10953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38100</xdr:colOff>
      <xdr:row>47</xdr:row>
      <xdr:rowOff>28575</xdr:rowOff>
    </xdr:from>
    <xdr:to>
      <xdr:col>1</xdr:col>
      <xdr:colOff>647700</xdr:colOff>
      <xdr:row>48</xdr:row>
      <xdr:rowOff>152400</xdr:rowOff>
    </xdr:to>
    <xdr:pic>
      <xdr:nvPicPr>
        <xdr:cNvPr id="11" name="Picture 110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8600" y="8724900"/>
          <a:ext cx="60960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123825</xdr:colOff>
      <xdr:row>47</xdr:row>
      <xdr:rowOff>57150</xdr:rowOff>
    </xdr:from>
    <xdr:to>
      <xdr:col>8</xdr:col>
      <xdr:colOff>628650</xdr:colOff>
      <xdr:row>48</xdr:row>
      <xdr:rowOff>123825</xdr:rowOff>
    </xdr:to>
    <xdr:pic>
      <xdr:nvPicPr>
        <xdr:cNvPr id="12" name="Picture 110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38700" y="875347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28575</xdr:colOff>
      <xdr:row>61</xdr:row>
      <xdr:rowOff>28575</xdr:rowOff>
    </xdr:from>
    <xdr:to>
      <xdr:col>9</xdr:col>
      <xdr:colOff>533400</xdr:colOff>
      <xdr:row>62</xdr:row>
      <xdr:rowOff>95250</xdr:rowOff>
    </xdr:to>
    <xdr:pic>
      <xdr:nvPicPr>
        <xdr:cNvPr id="13" name="Picture 111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448300" y="1112520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57</xdr:row>
      <xdr:rowOff>66675</xdr:rowOff>
    </xdr:from>
    <xdr:to>
      <xdr:col>1</xdr:col>
      <xdr:colOff>638175</xdr:colOff>
      <xdr:row>59</xdr:row>
      <xdr:rowOff>19050</xdr:rowOff>
    </xdr:to>
    <xdr:pic>
      <xdr:nvPicPr>
        <xdr:cNvPr id="14" name="Picture 111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9075" y="10477500"/>
          <a:ext cx="609600" cy="2952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84</xdr:row>
      <xdr:rowOff>28575</xdr:rowOff>
    </xdr:from>
    <xdr:to>
      <xdr:col>1</xdr:col>
      <xdr:colOff>638175</xdr:colOff>
      <xdr:row>85</xdr:row>
      <xdr:rowOff>152400</xdr:rowOff>
    </xdr:to>
    <xdr:pic>
      <xdr:nvPicPr>
        <xdr:cNvPr id="15" name="Picture 111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9075" y="15278100"/>
          <a:ext cx="60960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104775</xdr:colOff>
      <xdr:row>84</xdr:row>
      <xdr:rowOff>66675</xdr:rowOff>
    </xdr:from>
    <xdr:to>
      <xdr:col>8</xdr:col>
      <xdr:colOff>609600</xdr:colOff>
      <xdr:row>85</xdr:row>
      <xdr:rowOff>133350</xdr:rowOff>
    </xdr:to>
    <xdr:pic>
      <xdr:nvPicPr>
        <xdr:cNvPr id="16" name="Picture 111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19650" y="1531620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123825</xdr:colOff>
      <xdr:row>105</xdr:row>
      <xdr:rowOff>28575</xdr:rowOff>
    </xdr:from>
    <xdr:to>
      <xdr:col>2</xdr:col>
      <xdr:colOff>28575</xdr:colOff>
      <xdr:row>106</xdr:row>
      <xdr:rowOff>152400</xdr:rowOff>
    </xdr:to>
    <xdr:pic>
      <xdr:nvPicPr>
        <xdr:cNvPr id="17" name="Picture 112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14325" y="18878550"/>
          <a:ext cx="60960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105</xdr:row>
      <xdr:rowOff>47625</xdr:rowOff>
    </xdr:from>
    <xdr:to>
      <xdr:col>9</xdr:col>
      <xdr:colOff>581025</xdr:colOff>
      <xdr:row>106</xdr:row>
      <xdr:rowOff>114300</xdr:rowOff>
    </xdr:to>
    <xdr:pic>
      <xdr:nvPicPr>
        <xdr:cNvPr id="18" name="Picture 112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495925" y="1889760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171450</xdr:colOff>
      <xdr:row>69</xdr:row>
      <xdr:rowOff>47625</xdr:rowOff>
    </xdr:from>
    <xdr:to>
      <xdr:col>6</xdr:col>
      <xdr:colOff>47625</xdr:colOff>
      <xdr:row>78</xdr:row>
      <xdr:rowOff>114300</xdr:rowOff>
    </xdr:to>
    <xdr:pic>
      <xdr:nvPicPr>
        <xdr:cNvPr id="19" name="Picture 1159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361950" y="12515850"/>
          <a:ext cx="3400425" cy="16097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209550</xdr:colOff>
      <xdr:row>57</xdr:row>
      <xdr:rowOff>123826</xdr:rowOff>
    </xdr:from>
    <xdr:to>
      <xdr:col>13</xdr:col>
      <xdr:colOff>57150</xdr:colOff>
      <xdr:row>60</xdr:row>
      <xdr:rowOff>28576</xdr:rowOff>
    </xdr:to>
    <xdr:sp macro="" textlink="">
      <xdr:nvSpPr>
        <xdr:cNvPr id="23" name="テキスト ボックス 22"/>
        <xdr:cNvSpPr txBox="1"/>
      </xdr:nvSpPr>
      <xdr:spPr>
        <a:xfrm>
          <a:off x="5629275" y="10153651"/>
          <a:ext cx="2667000" cy="419100"/>
        </a:xfrm>
        <a:prstGeom prst="rect">
          <a:avLst/>
        </a:pr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wrap="square" rtlCol="0" anchor="t"/>
        <a:lstStyle/>
        <a:p>
          <a:r>
            <a:rPr kumimoji="1" lang="ja-JP" altLang="en-US" sz="1200" b="1"/>
            <a:t>平均以上を赤文字に設定しましょう</a:t>
          </a:r>
        </a:p>
      </xdr:txBody>
    </xdr:sp>
    <xdr:clientData/>
  </xdr:twoCellAnchor>
  <xdr:twoCellAnchor editAs="oneCell">
    <xdr:from>
      <xdr:col>6</xdr:col>
      <xdr:colOff>57150</xdr:colOff>
      <xdr:row>49</xdr:row>
      <xdr:rowOff>28575</xdr:rowOff>
    </xdr:from>
    <xdr:to>
      <xdr:col>8</xdr:col>
      <xdr:colOff>581025</xdr:colOff>
      <xdr:row>55</xdr:row>
      <xdr:rowOff>38100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8686800"/>
          <a:ext cx="1524000" cy="103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104775</xdr:colOff>
      <xdr:row>57</xdr:row>
      <xdr:rowOff>152400</xdr:rowOff>
    </xdr:from>
    <xdr:to>
      <xdr:col>8</xdr:col>
      <xdr:colOff>666750</xdr:colOff>
      <xdr:row>64</xdr:row>
      <xdr:rowOff>76200</xdr:rowOff>
    </xdr:to>
    <xdr:pic>
      <xdr:nvPicPr>
        <xdr:cNvPr id="26" name="図 25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10182225"/>
          <a:ext cx="1562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200025</xdr:colOff>
      <xdr:row>56</xdr:row>
      <xdr:rowOff>123825</xdr:rowOff>
    </xdr:from>
    <xdr:to>
      <xdr:col>21</xdr:col>
      <xdr:colOff>228600</xdr:colOff>
      <xdr:row>92</xdr:row>
      <xdr:rowOff>95250</xdr:rowOff>
    </xdr:to>
    <xdr:grpSp>
      <xdr:nvGrpSpPr>
        <xdr:cNvPr id="29" name="グループ化 28"/>
        <xdr:cNvGrpSpPr/>
      </xdr:nvGrpSpPr>
      <xdr:grpSpPr>
        <a:xfrm>
          <a:off x="8439150" y="9982200"/>
          <a:ext cx="5419725" cy="6153150"/>
          <a:chOff x="8982075" y="8486775"/>
          <a:chExt cx="5419725" cy="6153150"/>
        </a:xfrm>
      </xdr:grpSpPr>
      <xdr:pic>
        <xdr:nvPicPr>
          <xdr:cNvPr id="27" name="図 26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115425" y="10706100"/>
            <a:ext cx="5286375" cy="3933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8" name="図 27"/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82075" y="8486775"/>
            <a:ext cx="2114550" cy="26003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11</xdr:col>
      <xdr:colOff>180975</xdr:colOff>
      <xdr:row>111</xdr:row>
      <xdr:rowOff>161925</xdr:rowOff>
    </xdr:from>
    <xdr:to>
      <xdr:col>14</xdr:col>
      <xdr:colOff>200025</xdr:colOff>
      <xdr:row>116</xdr:row>
      <xdr:rowOff>0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0400" y="19469100"/>
          <a:ext cx="213360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685800</xdr:colOff>
      <xdr:row>116</xdr:row>
      <xdr:rowOff>133350</xdr:rowOff>
    </xdr:from>
    <xdr:to>
      <xdr:col>13</xdr:col>
      <xdr:colOff>161925</xdr:colOff>
      <xdr:row>121</xdr:row>
      <xdr:rowOff>57150</xdr:rowOff>
    </xdr:to>
    <xdr:pic>
      <xdr:nvPicPr>
        <xdr:cNvPr id="31" name="図 30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20297775"/>
          <a:ext cx="2295525" cy="78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581025</xdr:colOff>
      <xdr:row>120</xdr:row>
      <xdr:rowOff>104775</xdr:rowOff>
    </xdr:from>
    <xdr:to>
      <xdr:col>16</xdr:col>
      <xdr:colOff>676275</xdr:colOff>
      <xdr:row>124</xdr:row>
      <xdr:rowOff>123825</xdr:rowOff>
    </xdr:to>
    <xdr:pic>
      <xdr:nvPicPr>
        <xdr:cNvPr id="32" name="図 31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20150" y="20955000"/>
          <a:ext cx="219075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85725</xdr:colOff>
      <xdr:row>136</xdr:row>
      <xdr:rowOff>142875</xdr:rowOff>
    </xdr:from>
    <xdr:to>
      <xdr:col>16</xdr:col>
      <xdr:colOff>66675</xdr:colOff>
      <xdr:row>143</xdr:row>
      <xdr:rowOff>85725</xdr:rowOff>
    </xdr:to>
    <xdr:grpSp>
      <xdr:nvGrpSpPr>
        <xdr:cNvPr id="34" name="グループ化 33"/>
        <xdr:cNvGrpSpPr/>
      </xdr:nvGrpSpPr>
      <xdr:grpSpPr>
        <a:xfrm>
          <a:off x="7620000" y="23755350"/>
          <a:ext cx="2781300" cy="1143000"/>
          <a:chOff x="1209675" y="22698075"/>
          <a:chExt cx="2781300" cy="1143000"/>
        </a:xfrm>
      </xdr:grpSpPr>
      <xdr:pic>
        <xdr:nvPicPr>
          <xdr:cNvPr id="33" name="図 32"/>
          <xdr:cNvPicPr>
            <a:picLocks noChangeAspect="1" noChangeArrowheads="1"/>
          </xdr:cNvPicPr>
        </xdr:nvPicPr>
        <xdr:blipFill>
          <a:blip xmlns:r="http://schemas.openxmlformats.org/officeDocument/2006/relationships" r:embed="rId1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09675" y="22698075"/>
            <a:ext cx="1781175" cy="11430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2" name="Picture 1179"/>
          <xdr:cNvPicPr>
            <a:picLocks noChangeAspect="1" noChangeArrowheads="1"/>
          </xdr:cNvPicPr>
        </xdr:nvPicPr>
        <xdr:blipFill>
          <a:blip xmlns:r="http://schemas.openxmlformats.org/officeDocument/2006/relationships" r:embed="rId16"/>
          <a:srcRect/>
          <a:stretch>
            <a:fillRect/>
          </a:stretch>
        </xdr:blipFill>
        <xdr:spPr bwMode="auto">
          <a:xfrm>
            <a:off x="2676525" y="22879050"/>
            <a:ext cx="1314450" cy="523875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8"/>
  <sheetViews>
    <sheetView tabSelected="1" workbookViewId="0">
      <selection activeCell="A3" sqref="A3"/>
    </sheetView>
  </sheetViews>
  <sheetFormatPr defaultRowHeight="13.5"/>
  <cols>
    <col min="1" max="1" width="2.5" style="1" customWidth="1"/>
    <col min="2" max="7" width="9.25" customWidth="1"/>
    <col min="8" max="8" width="3.875" customWidth="1"/>
    <col min="9" max="14" width="9.25" customWidth="1"/>
    <col min="15" max="17" width="9.125" customWidth="1"/>
    <col min="18" max="18" width="7.125" customWidth="1"/>
  </cols>
  <sheetData>
    <row r="1" spans="1:15" ht="13.5" customHeight="1">
      <c r="A1" s="53" t="s">
        <v>54</v>
      </c>
      <c r="B1" s="53"/>
      <c r="C1" s="53"/>
      <c r="D1" s="53"/>
      <c r="E1" s="53"/>
      <c r="F1" s="53"/>
      <c r="G1" s="53"/>
      <c r="H1" s="53"/>
      <c r="I1" s="53"/>
    </row>
    <row r="10" spans="1:15" ht="18.75" customHeight="1" thickBot="1">
      <c r="C10" s="54" t="s">
        <v>0</v>
      </c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6"/>
      <c r="O10" s="2"/>
    </row>
    <row r="11" spans="1:15" s="3" customFormat="1" ht="19.5" customHeight="1" thickTop="1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s="3" customFormat="1" ht="17.25" customHeight="1">
      <c r="C12" s="57" t="s">
        <v>1</v>
      </c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4"/>
      <c r="O12" s="4"/>
    </row>
    <row r="13" spans="1:15" s="3" customFormat="1" ht="13.5" customHeight="1"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21" spans="2:16">
      <c r="J21" s="48" t="s">
        <v>2</v>
      </c>
      <c r="K21" s="48"/>
      <c r="L21" s="48"/>
      <c r="M21" s="48"/>
    </row>
    <row r="23" spans="2:16">
      <c r="B23" s="5" t="s">
        <v>3</v>
      </c>
      <c r="C23" s="5"/>
      <c r="D23" s="6"/>
      <c r="I23" s="5" t="s">
        <v>3</v>
      </c>
      <c r="J23" s="5"/>
      <c r="K23" s="6"/>
    </row>
    <row r="25" spans="2:16" ht="17.25">
      <c r="C25" t="s">
        <v>4</v>
      </c>
      <c r="D25" s="35">
        <v>3.4722222222222224E-4</v>
      </c>
      <c r="E25" s="8"/>
      <c r="J25" t="s">
        <v>4</v>
      </c>
      <c r="K25" s="7"/>
    </row>
    <row r="27" spans="2:16">
      <c r="M27" s="9"/>
      <c r="P27" s="9"/>
    </row>
    <row r="28" spans="2:16">
      <c r="M28" s="9"/>
    </row>
    <row r="29" spans="2:16" ht="14.25">
      <c r="C29" s="58" t="s">
        <v>5</v>
      </c>
      <c r="D29" s="59"/>
      <c r="E29" s="59"/>
      <c r="F29" s="59"/>
      <c r="G29" s="59"/>
      <c r="H29" s="59"/>
      <c r="I29" s="59"/>
      <c r="J29" s="59"/>
      <c r="K29" s="59"/>
      <c r="L29" s="60"/>
      <c r="M29" s="10"/>
    </row>
    <row r="30" spans="2:16" ht="14.25">
      <c r="C30" s="61" t="s">
        <v>6</v>
      </c>
      <c r="D30" s="62"/>
      <c r="E30" s="62"/>
      <c r="F30" s="62"/>
      <c r="G30" s="62"/>
      <c r="H30" s="62"/>
      <c r="I30" s="62"/>
      <c r="J30" s="62"/>
      <c r="K30" s="62"/>
      <c r="L30" s="63"/>
    </row>
    <row r="33" spans="2:13">
      <c r="B33" s="1" t="s">
        <v>7</v>
      </c>
      <c r="C33" s="1" t="s">
        <v>8</v>
      </c>
      <c r="I33" s="1" t="s">
        <v>7</v>
      </c>
      <c r="J33" s="1" t="s">
        <v>8</v>
      </c>
    </row>
    <row r="35" spans="2:13">
      <c r="C35" s="11"/>
      <c r="D35" s="12" t="s">
        <v>9</v>
      </c>
      <c r="E35" s="12" t="s">
        <v>10</v>
      </c>
      <c r="J35" s="11"/>
      <c r="K35" s="12" t="s">
        <v>9</v>
      </c>
      <c r="L35" s="12" t="s">
        <v>10</v>
      </c>
    </row>
    <row r="36" spans="2:13">
      <c r="C36" s="13" t="s">
        <v>11</v>
      </c>
      <c r="D36" s="14">
        <v>0</v>
      </c>
      <c r="E36" s="14">
        <v>6.4814814814814813E-4</v>
      </c>
      <c r="J36" s="13" t="s">
        <v>11</v>
      </c>
      <c r="K36" s="14">
        <v>0</v>
      </c>
      <c r="L36" s="14">
        <v>6.4814814814814813E-4</v>
      </c>
    </row>
    <row r="37" spans="2:13">
      <c r="C37" s="13" t="s">
        <v>12</v>
      </c>
      <c r="D37" s="14">
        <v>0</v>
      </c>
      <c r="E37" s="14">
        <v>4.3981481481481481E-4</v>
      </c>
      <c r="J37" s="13" t="s">
        <v>12</v>
      </c>
      <c r="K37" s="14">
        <v>0</v>
      </c>
      <c r="L37" s="14">
        <v>4.3981481481481481E-4</v>
      </c>
    </row>
    <row r="38" spans="2:13">
      <c r="C38" s="13" t="s">
        <v>13</v>
      </c>
      <c r="D38" s="14">
        <v>0</v>
      </c>
      <c r="E38" s="14">
        <v>3.3564814814814812E-4</v>
      </c>
      <c r="J38" s="13" t="s">
        <v>13</v>
      </c>
      <c r="K38" s="14">
        <v>0</v>
      </c>
      <c r="L38" s="14">
        <v>3.3564814814814812E-4</v>
      </c>
    </row>
    <row r="39" spans="2:13">
      <c r="C39" s="13" t="s">
        <v>14</v>
      </c>
      <c r="D39" s="14">
        <v>0</v>
      </c>
      <c r="E39" s="14">
        <v>4.8611111111111104E-4</v>
      </c>
      <c r="J39" s="13" t="s">
        <v>14</v>
      </c>
      <c r="K39" s="14">
        <v>0</v>
      </c>
      <c r="L39" s="14">
        <v>4.8611111111111104E-4</v>
      </c>
    </row>
    <row r="40" spans="2:13">
      <c r="C40" s="13" t="s">
        <v>15</v>
      </c>
      <c r="D40" s="14">
        <v>0</v>
      </c>
      <c r="E40" s="14">
        <v>2.199074074074074E-4</v>
      </c>
      <c r="J40" s="13" t="s">
        <v>15</v>
      </c>
      <c r="K40" s="14">
        <v>0</v>
      </c>
      <c r="L40" s="14">
        <v>2.199074074074074E-4</v>
      </c>
    </row>
    <row r="41" spans="2:13">
      <c r="C41" s="15" t="s">
        <v>16</v>
      </c>
      <c r="D41" s="16"/>
      <c r="E41" s="17">
        <f>SUM(E36:E40)</f>
        <v>2.1296296296296293E-3</v>
      </c>
      <c r="J41" s="15" t="s">
        <v>16</v>
      </c>
      <c r="K41" s="16"/>
      <c r="L41" s="18"/>
    </row>
    <row r="43" spans="2:13">
      <c r="C43" s="49" t="s">
        <v>17</v>
      </c>
      <c r="D43" s="49"/>
      <c r="E43" s="19">
        <f>SUM(E36:E40)</f>
        <v>2.1296296296296293E-3</v>
      </c>
    </row>
    <row r="48" spans="2:13">
      <c r="C48" s="11"/>
      <c r="D48" s="12" t="s">
        <v>9</v>
      </c>
      <c r="E48" s="12" t="s">
        <v>10</v>
      </c>
      <c r="F48" s="12" t="s">
        <v>18</v>
      </c>
      <c r="J48" s="11"/>
      <c r="K48" s="12" t="s">
        <v>9</v>
      </c>
      <c r="L48" s="12" t="s">
        <v>10</v>
      </c>
      <c r="M48" s="12" t="s">
        <v>18</v>
      </c>
    </row>
    <row r="49" spans="3:13">
      <c r="C49" s="13" t="s">
        <v>11</v>
      </c>
      <c r="D49" s="14">
        <v>0</v>
      </c>
      <c r="E49" s="14">
        <v>6.4814814814814813E-4</v>
      </c>
      <c r="F49" s="20">
        <f>E49-D49</f>
        <v>6.4814814814814813E-4</v>
      </c>
      <c r="J49" s="13" t="s">
        <v>11</v>
      </c>
      <c r="K49" s="14">
        <v>0</v>
      </c>
      <c r="L49" s="14">
        <v>6.4814814814814813E-4</v>
      </c>
      <c r="M49" s="20"/>
    </row>
    <row r="50" spans="3:13">
      <c r="C50" s="13" t="s">
        <v>12</v>
      </c>
      <c r="D50" s="14">
        <v>0</v>
      </c>
      <c r="E50" s="14">
        <v>4.3981481481481481E-4</v>
      </c>
      <c r="F50" s="20">
        <f>E50-D50</f>
        <v>4.3981481481481481E-4</v>
      </c>
      <c r="J50" s="13" t="s">
        <v>12</v>
      </c>
      <c r="K50" s="14">
        <v>0</v>
      </c>
      <c r="L50" s="14">
        <v>4.3981481481481481E-4</v>
      </c>
      <c r="M50" s="20"/>
    </row>
    <row r="51" spans="3:13">
      <c r="C51" s="13" t="s">
        <v>13</v>
      </c>
      <c r="D51" s="14">
        <v>0</v>
      </c>
      <c r="E51" s="14">
        <v>3.3564814814814812E-4</v>
      </c>
      <c r="F51" s="20">
        <f>E51-D51</f>
        <v>3.3564814814814812E-4</v>
      </c>
      <c r="J51" s="13" t="s">
        <v>13</v>
      </c>
      <c r="K51" s="14">
        <v>0</v>
      </c>
      <c r="L51" s="14">
        <v>3.3564814814814812E-4</v>
      </c>
      <c r="M51" s="20"/>
    </row>
    <row r="52" spans="3:13">
      <c r="C52" s="13" t="s">
        <v>14</v>
      </c>
      <c r="D52" s="14">
        <v>0</v>
      </c>
      <c r="E52" s="14">
        <v>4.8611111111111104E-4</v>
      </c>
      <c r="F52" s="20">
        <f>E52-D52</f>
        <v>4.8611111111111104E-4</v>
      </c>
      <c r="J52" s="13" t="s">
        <v>14</v>
      </c>
      <c r="K52" s="14">
        <v>0</v>
      </c>
      <c r="L52" s="14">
        <v>4.8611111111111104E-4</v>
      </c>
      <c r="M52" s="20"/>
    </row>
    <row r="53" spans="3:13">
      <c r="C53" s="13" t="s">
        <v>15</v>
      </c>
      <c r="D53" s="14">
        <v>0</v>
      </c>
      <c r="E53" s="14">
        <v>2.199074074074074E-4</v>
      </c>
      <c r="F53" s="20">
        <f>E53-D53</f>
        <v>2.199074074074074E-4</v>
      </c>
      <c r="J53" s="13" t="s">
        <v>15</v>
      </c>
      <c r="K53" s="14">
        <v>0</v>
      </c>
      <c r="L53" s="14">
        <v>2.199074074074074E-4</v>
      </c>
      <c r="M53" s="20"/>
    </row>
    <row r="54" spans="3:13">
      <c r="C54" s="15" t="s">
        <v>16</v>
      </c>
      <c r="D54" s="16"/>
      <c r="E54" s="16"/>
      <c r="F54" s="21">
        <f>SUM(F49:F53)</f>
        <v>2.1296296296296293E-3</v>
      </c>
      <c r="J54" s="15" t="s">
        <v>16</v>
      </c>
      <c r="K54" s="16"/>
      <c r="L54" s="16"/>
      <c r="M54" s="22"/>
    </row>
    <row r="58" spans="3:13">
      <c r="C58" s="11"/>
      <c r="D58" s="12" t="s">
        <v>9</v>
      </c>
      <c r="E58" s="12" t="s">
        <v>10</v>
      </c>
      <c r="F58" s="12" t="s">
        <v>18</v>
      </c>
    </row>
    <row r="59" spans="3:13">
      <c r="C59" s="13" t="s">
        <v>11</v>
      </c>
      <c r="D59" s="23">
        <v>1.4745370370370372E-2</v>
      </c>
      <c r="E59" s="23">
        <v>2.0763888888888887E-2</v>
      </c>
      <c r="F59" s="17">
        <f>E59-D59</f>
        <v>6.0185185185185151E-3</v>
      </c>
    </row>
    <row r="60" spans="3:13">
      <c r="C60" s="13" t="s">
        <v>12</v>
      </c>
      <c r="D60" s="23">
        <v>4.925925925925926E-2</v>
      </c>
      <c r="E60" s="23">
        <v>0.12246527777777778</v>
      </c>
      <c r="F60" s="17">
        <f>E60-D60</f>
        <v>7.3206018518518517E-2</v>
      </c>
    </row>
    <row r="61" spans="3:13">
      <c r="C61" s="13" t="s">
        <v>13</v>
      </c>
      <c r="D61" s="23">
        <v>0.23241898148148146</v>
      </c>
      <c r="E61" s="23">
        <v>0.3837268518518519</v>
      </c>
      <c r="F61" s="17">
        <f>E61-D61</f>
        <v>0.15130787037037044</v>
      </c>
    </row>
    <row r="62" spans="3:13">
      <c r="C62" s="13" t="s">
        <v>14</v>
      </c>
      <c r="D62" s="23">
        <v>0.33372685185185186</v>
      </c>
      <c r="E62" s="23">
        <v>0.37260416666666668</v>
      </c>
      <c r="F62" s="17">
        <f>E62-D62</f>
        <v>3.8877314814814823E-2</v>
      </c>
    </row>
    <row r="63" spans="3:13">
      <c r="C63" s="13" t="s">
        <v>15</v>
      </c>
      <c r="D63" s="23">
        <v>0.38369212962962962</v>
      </c>
      <c r="E63" s="23">
        <v>0.4045023148148148</v>
      </c>
      <c r="F63" s="17">
        <f>E63-D63</f>
        <v>2.0810185185185182E-2</v>
      </c>
    </row>
    <row r="64" spans="3:13">
      <c r="J64" s="11"/>
      <c r="K64" s="12" t="s">
        <v>9</v>
      </c>
      <c r="L64" s="12" t="s">
        <v>10</v>
      </c>
      <c r="M64" s="12" t="s">
        <v>18</v>
      </c>
    </row>
    <row r="65" spans="3:13">
      <c r="C65" s="15" t="s">
        <v>16</v>
      </c>
      <c r="D65" s="16"/>
      <c r="E65" s="16"/>
      <c r="F65" s="17">
        <f>SUM(F59:F63)</f>
        <v>0.2902199074074075</v>
      </c>
      <c r="J65" s="13" t="s">
        <v>11</v>
      </c>
      <c r="K65" s="23">
        <v>1.4745370370370372E-2</v>
      </c>
      <c r="L65" s="23">
        <v>2.0763888888888887E-2</v>
      </c>
      <c r="M65" s="18"/>
    </row>
    <row r="66" spans="3:13">
      <c r="C66" s="15" t="s">
        <v>19</v>
      </c>
      <c r="D66" s="16"/>
      <c r="E66" s="16"/>
      <c r="F66" s="17">
        <f>MIN(F59:F63)</f>
        <v>6.0185185185185151E-3</v>
      </c>
      <c r="J66" s="13" t="s">
        <v>12</v>
      </c>
      <c r="K66" s="23">
        <v>4.925925925925926E-2</v>
      </c>
      <c r="L66" s="23">
        <v>0.12246527777777778</v>
      </c>
      <c r="M66" s="18"/>
    </row>
    <row r="67" spans="3:13">
      <c r="C67" s="15" t="s">
        <v>20</v>
      </c>
      <c r="D67" s="16"/>
      <c r="E67" s="16"/>
      <c r="F67" s="65">
        <f>AVERAGE(F59:F63)</f>
        <v>5.8043981481481502E-2</v>
      </c>
      <c r="J67" s="13" t="s">
        <v>13</v>
      </c>
      <c r="K67" s="23">
        <v>0.23241898148148146</v>
      </c>
      <c r="L67" s="23">
        <v>0.3837268518518519</v>
      </c>
      <c r="M67" s="18"/>
    </row>
    <row r="68" spans="3:13">
      <c r="C68" s="15" t="s">
        <v>21</v>
      </c>
      <c r="D68" s="16"/>
      <c r="E68" s="16"/>
      <c r="F68" s="17">
        <f>SMALL(F59:F63,3)</f>
        <v>3.8877314814814823E-2</v>
      </c>
      <c r="J68" s="13" t="s">
        <v>14</v>
      </c>
      <c r="K68" s="23">
        <v>0.33372685185185186</v>
      </c>
      <c r="L68" s="23">
        <v>0.37260416666666668</v>
      </c>
      <c r="M68" s="18"/>
    </row>
    <row r="69" spans="3:13">
      <c r="C69" s="50" t="s">
        <v>22</v>
      </c>
      <c r="D69" s="51"/>
      <c r="E69" s="51"/>
      <c r="F69" s="52"/>
      <c r="J69" s="13" t="s">
        <v>15</v>
      </c>
      <c r="K69" s="23">
        <v>0.38369212962962962</v>
      </c>
      <c r="L69" s="23">
        <v>0.4045023148148148</v>
      </c>
      <c r="M69" s="18"/>
    </row>
    <row r="71" spans="3:13">
      <c r="J71" s="15" t="s">
        <v>16</v>
      </c>
      <c r="K71" s="16"/>
      <c r="L71" s="16"/>
      <c r="M71" s="18"/>
    </row>
    <row r="72" spans="3:13">
      <c r="J72" s="15" t="s">
        <v>19</v>
      </c>
      <c r="K72" s="16"/>
      <c r="L72" s="16"/>
      <c r="M72" s="18"/>
    </row>
    <row r="73" spans="3:13">
      <c r="J73" s="15" t="s">
        <v>20</v>
      </c>
      <c r="K73" s="16"/>
      <c r="L73" s="16"/>
      <c r="M73" s="64"/>
    </row>
    <row r="74" spans="3:13">
      <c r="J74" s="15" t="s">
        <v>21</v>
      </c>
      <c r="K74" s="16"/>
      <c r="L74" s="16"/>
      <c r="M74" s="18"/>
    </row>
    <row r="75" spans="3:13">
      <c r="J75" s="50" t="s">
        <v>22</v>
      </c>
      <c r="K75" s="51"/>
      <c r="L75" s="51"/>
      <c r="M75" s="52"/>
    </row>
    <row r="78" spans="3:13">
      <c r="J78" s="48" t="s">
        <v>2</v>
      </c>
      <c r="K78" s="48"/>
      <c r="L78" s="48"/>
      <c r="M78" s="48"/>
    </row>
    <row r="81" spans="2:14">
      <c r="B81" s="5" t="s">
        <v>23</v>
      </c>
      <c r="C81" s="6"/>
      <c r="D81" s="6"/>
      <c r="E81" s="6"/>
      <c r="I81" s="5" t="s">
        <v>23</v>
      </c>
      <c r="J81" s="6"/>
      <c r="K81" s="6"/>
      <c r="L81" s="6"/>
    </row>
    <row r="82" spans="2:14">
      <c r="I82" s="1"/>
    </row>
    <row r="83" spans="2:14">
      <c r="E83" s="1" t="s">
        <v>24</v>
      </c>
      <c r="I83" s="1"/>
    </row>
    <row r="84" spans="2:14">
      <c r="E84" s="1" t="s">
        <v>25</v>
      </c>
    </row>
    <row r="85" spans="2:14">
      <c r="C85" s="11" t="s">
        <v>26</v>
      </c>
      <c r="D85" s="24">
        <v>40668</v>
      </c>
      <c r="F85" s="25"/>
      <c r="J85" s="11" t="s">
        <v>26</v>
      </c>
      <c r="K85" s="24">
        <v>40668</v>
      </c>
      <c r="M85" s="25"/>
    </row>
    <row r="86" spans="2:14">
      <c r="C86" s="11" t="s">
        <v>27</v>
      </c>
      <c r="D86" s="26" t="s">
        <v>28</v>
      </c>
      <c r="E86" s="25"/>
      <c r="F86" s="25"/>
      <c r="J86" s="11" t="s">
        <v>27</v>
      </c>
      <c r="K86" s="26" t="s">
        <v>28</v>
      </c>
      <c r="L86" s="25"/>
      <c r="M86" s="25"/>
    </row>
    <row r="87" spans="2:14">
      <c r="C87" s="25"/>
      <c r="E87" s="25"/>
      <c r="F87" s="25"/>
      <c r="J87" s="25"/>
      <c r="L87" s="25"/>
      <c r="M87" s="25"/>
    </row>
    <row r="88" spans="2:14">
      <c r="C88" s="25"/>
      <c r="E88" s="42" t="str">
        <f>TEXT(D85,"yyyy/m/d")&amp;D86</f>
        <v>2011/5/5時点</v>
      </c>
      <c r="F88" s="43"/>
      <c r="J88" s="25"/>
      <c r="L88" s="42"/>
      <c r="M88" s="43"/>
    </row>
    <row r="89" spans="2:14" ht="14.25">
      <c r="C89" s="27" t="s">
        <v>29</v>
      </c>
      <c r="J89" s="27" t="s">
        <v>30</v>
      </c>
    </row>
    <row r="91" spans="2:14">
      <c r="E91" s="42" t="str">
        <f>TEXT(D85,"ggge/mm/dd")&amp;D86</f>
        <v>平成23/05/05時点</v>
      </c>
      <c r="F91" s="43"/>
      <c r="L91" s="42"/>
      <c r="M91" s="43"/>
    </row>
    <row r="92" spans="2:14">
      <c r="C92" s="28" t="s">
        <v>31</v>
      </c>
      <c r="J92" s="28" t="s">
        <v>31</v>
      </c>
    </row>
    <row r="94" spans="2:14">
      <c r="E94" s="44" t="str">
        <f>TEXT(D85,"yy/m/d/aaaa")&amp;D86</f>
        <v>11/5/5/木曜日時点</v>
      </c>
      <c r="F94" s="44"/>
      <c r="G94" s="44"/>
      <c r="L94" s="45"/>
      <c r="M94" s="46"/>
      <c r="N94" s="47"/>
    </row>
    <row r="95" spans="2:14">
      <c r="C95" s="28" t="s">
        <v>32</v>
      </c>
      <c r="J95" s="28" t="s">
        <v>33</v>
      </c>
    </row>
    <row r="98" spans="2:13">
      <c r="J98" s="48" t="s">
        <v>2</v>
      </c>
      <c r="K98" s="48"/>
      <c r="L98" s="48"/>
      <c r="M98" s="48"/>
    </row>
    <row r="100" spans="2:13">
      <c r="B100" s="5" t="s">
        <v>34</v>
      </c>
      <c r="C100" s="6"/>
      <c r="D100" s="6"/>
      <c r="E100" s="6"/>
      <c r="I100" s="5" t="s">
        <v>34</v>
      </c>
      <c r="J100" s="6"/>
      <c r="K100" s="6"/>
      <c r="L100" s="6"/>
    </row>
    <row r="102" spans="2:13">
      <c r="B102" s="29" t="s">
        <v>35</v>
      </c>
    </row>
    <row r="103" spans="2:13" ht="14.25">
      <c r="C103" s="36">
        <v>0.13593749999999999</v>
      </c>
      <c r="D103" t="s">
        <v>36</v>
      </c>
      <c r="I103" s="36">
        <v>0.13593749999999999</v>
      </c>
      <c r="J103" t="s">
        <v>36</v>
      </c>
    </row>
    <row r="107" spans="2:13">
      <c r="D107" s="15" t="s">
        <v>37</v>
      </c>
      <c r="E107" s="22">
        <f>HOUR(C103)</f>
        <v>3</v>
      </c>
      <c r="K107" s="15" t="s">
        <v>37</v>
      </c>
      <c r="L107" s="22"/>
    </row>
    <row r="108" spans="2:13">
      <c r="D108" s="15" t="s">
        <v>38</v>
      </c>
      <c r="E108" s="22">
        <f>MINUTE(C103)</f>
        <v>15</v>
      </c>
      <c r="K108" s="15" t="s">
        <v>38</v>
      </c>
      <c r="L108" s="22"/>
    </row>
    <row r="109" spans="2:13">
      <c r="D109" s="15" t="s">
        <v>39</v>
      </c>
      <c r="E109" s="22">
        <f>SECOND(C103)</f>
        <v>45</v>
      </c>
      <c r="K109" s="15" t="s">
        <v>39</v>
      </c>
      <c r="L109" s="22"/>
    </row>
    <row r="116" spans="2:13">
      <c r="B116" s="1" t="s">
        <v>40</v>
      </c>
      <c r="C116" t="s">
        <v>41</v>
      </c>
    </row>
    <row r="120" spans="2:13">
      <c r="C120" s="3" t="s">
        <v>42</v>
      </c>
      <c r="D120" s="30">
        <f>HOUR(MIN(D130:F130))</f>
        <v>10</v>
      </c>
      <c r="E120" s="31">
        <f>MINUTE(MIN(D130:F130))</f>
        <v>46</v>
      </c>
      <c r="F120" s="32">
        <f>SECOND(MIN(D130:F130))</f>
        <v>55</v>
      </c>
    </row>
    <row r="123" spans="2:13">
      <c r="C123" s="1" t="s">
        <v>43</v>
      </c>
    </row>
    <row r="124" spans="2:13">
      <c r="C124" s="11"/>
      <c r="D124" s="12" t="s">
        <v>44</v>
      </c>
      <c r="E124" s="12" t="s">
        <v>45</v>
      </c>
      <c r="F124" s="12" t="s">
        <v>46</v>
      </c>
    </row>
    <row r="125" spans="2:13">
      <c r="C125" s="15" t="s">
        <v>47</v>
      </c>
      <c r="D125" s="14">
        <v>4.8946759259259259E-2</v>
      </c>
      <c r="E125" s="14">
        <v>8.3472222222222225E-2</v>
      </c>
      <c r="F125" s="14">
        <v>3.9375E-2</v>
      </c>
    </row>
    <row r="126" spans="2:13">
      <c r="C126" s="15" t="s">
        <v>48</v>
      </c>
      <c r="D126" s="14">
        <v>7.3032407407407407E-2</v>
      </c>
      <c r="E126" s="14">
        <v>8.369212962962963E-2</v>
      </c>
      <c r="F126" s="14">
        <v>8.3391203703703717E-2</v>
      </c>
      <c r="J126" s="48" t="s">
        <v>2</v>
      </c>
      <c r="K126" s="48"/>
      <c r="L126" s="48"/>
      <c r="M126" s="48"/>
    </row>
    <row r="127" spans="2:13">
      <c r="C127" s="15" t="s">
        <v>49</v>
      </c>
      <c r="D127" s="14">
        <v>0.12462962962962963</v>
      </c>
      <c r="E127" s="14">
        <v>9.0370370370370379E-2</v>
      </c>
      <c r="F127" s="14">
        <v>0.11635416666666666</v>
      </c>
    </row>
    <row r="128" spans="2:13">
      <c r="C128" s="15" t="s">
        <v>50</v>
      </c>
      <c r="D128" s="14">
        <v>0.12524305555555557</v>
      </c>
      <c r="E128" s="14">
        <v>0.12429398148148148</v>
      </c>
      <c r="F128" s="14">
        <v>0.11518518518518518</v>
      </c>
      <c r="I128" s="3" t="s">
        <v>42</v>
      </c>
      <c r="J128" s="22"/>
      <c r="K128" s="22"/>
      <c r="L128" s="22"/>
    </row>
    <row r="129" spans="3:12" ht="14.25" thickBot="1">
      <c r="C129" s="15" t="s">
        <v>51</v>
      </c>
      <c r="D129" s="38">
        <v>8.1180555555555547E-2</v>
      </c>
      <c r="E129" s="38">
        <v>9.3483796296296287E-2</v>
      </c>
      <c r="F129" s="38">
        <v>9.4942129629629626E-2</v>
      </c>
    </row>
    <row r="130" spans="3:12" ht="14.25" thickBot="1">
      <c r="C130" s="37" t="s">
        <v>52</v>
      </c>
      <c r="D130" s="39">
        <f>SUM(D125:D129)</f>
        <v>0.45303240740740741</v>
      </c>
      <c r="E130" s="40">
        <f>SUM(E125:E129)</f>
        <v>0.47531249999999997</v>
      </c>
      <c r="F130" s="41">
        <f>SUM(F125:F129)</f>
        <v>0.44924768518518515</v>
      </c>
      <c r="G130" t="s">
        <v>55</v>
      </c>
    </row>
    <row r="131" spans="3:12">
      <c r="I131" s="1" t="s">
        <v>43</v>
      </c>
    </row>
    <row r="132" spans="3:12">
      <c r="I132" s="11"/>
      <c r="J132" s="12" t="s">
        <v>44</v>
      </c>
      <c r="K132" s="12" t="s">
        <v>45</v>
      </c>
      <c r="L132" s="12" t="s">
        <v>46</v>
      </c>
    </row>
    <row r="133" spans="3:12">
      <c r="I133" s="15" t="s">
        <v>47</v>
      </c>
      <c r="J133" s="14">
        <v>4.8946759259259259E-2</v>
      </c>
      <c r="K133" s="14">
        <v>8.3472222222222225E-2</v>
      </c>
      <c r="L133" s="14">
        <v>3.9375E-2</v>
      </c>
    </row>
    <row r="134" spans="3:12">
      <c r="I134" s="15" t="s">
        <v>48</v>
      </c>
      <c r="J134" s="14">
        <v>7.3032407407407407E-2</v>
      </c>
      <c r="K134" s="14">
        <v>8.369212962962963E-2</v>
      </c>
      <c r="L134" s="14">
        <v>8.3391203703703717E-2</v>
      </c>
    </row>
    <row r="135" spans="3:12">
      <c r="I135" s="15" t="s">
        <v>49</v>
      </c>
      <c r="J135" s="14">
        <v>0.12462962962962963</v>
      </c>
      <c r="K135" s="14">
        <v>9.0370370370370379E-2</v>
      </c>
      <c r="L135" s="14">
        <v>0.11635416666666666</v>
      </c>
    </row>
    <row r="136" spans="3:12">
      <c r="I136" s="15" t="s">
        <v>50</v>
      </c>
      <c r="J136" s="14">
        <v>0.12524305555555557</v>
      </c>
      <c r="K136" s="14">
        <v>0.12429398148148148</v>
      </c>
      <c r="L136" s="14">
        <v>0.11518518518518518</v>
      </c>
    </row>
    <row r="137" spans="3:12">
      <c r="I137" s="15" t="s">
        <v>53</v>
      </c>
      <c r="J137" s="14">
        <v>8.1180555555555547E-2</v>
      </c>
      <c r="K137" s="14">
        <v>9.3483796296296287E-2</v>
      </c>
      <c r="L137" s="14">
        <v>9.4942129629629626E-2</v>
      </c>
    </row>
    <row r="138" spans="3:12">
      <c r="I138" s="33" t="s">
        <v>52</v>
      </c>
      <c r="J138" s="34"/>
      <c r="K138" s="34"/>
      <c r="L138" s="34"/>
    </row>
  </sheetData>
  <mergeCells count="18">
    <mergeCell ref="C30:L30"/>
    <mergeCell ref="A1:I1"/>
    <mergeCell ref="C10:N10"/>
    <mergeCell ref="C12:M12"/>
    <mergeCell ref="J21:M21"/>
    <mergeCell ref="C29:L29"/>
    <mergeCell ref="J126:M126"/>
    <mergeCell ref="C43:D43"/>
    <mergeCell ref="C69:F69"/>
    <mergeCell ref="J75:M75"/>
    <mergeCell ref="J78:M78"/>
    <mergeCell ref="E88:F88"/>
    <mergeCell ref="L88:M88"/>
    <mergeCell ref="E91:F91"/>
    <mergeCell ref="L91:M91"/>
    <mergeCell ref="E94:G94"/>
    <mergeCell ref="L94:N94"/>
    <mergeCell ref="J98:M98"/>
  </mergeCells>
  <phoneticPr fontId="2"/>
  <conditionalFormatting sqref="F59:F63">
    <cfRule type="cellIs" dxfId="0" priority="1" stopIfTrue="1" operator="greaterThanOrEqual">
      <formula>$F$67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2013-10-22T03:52:02Z</dcterms:created>
  <dcterms:modified xsi:type="dcterms:W3CDTF">2013-11-01T03:16:52Z</dcterms:modified>
</cp:coreProperties>
</file>