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1860" yWindow="0" windowWidth="21735" windowHeight="9360"/>
  </bookViews>
  <sheets>
    <sheet name="練習" sheetId="1" r:id="rId1"/>
    <sheet name="受注台帳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  <c r="D78" i="1" s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F46" i="1" s="1"/>
  <c r="E47" i="1"/>
  <c r="E48" i="1"/>
  <c r="E49" i="1"/>
  <c r="E50" i="1"/>
  <c r="E51" i="1"/>
  <c r="E52" i="1"/>
  <c r="E53" i="1"/>
  <c r="E54" i="1"/>
  <c r="E55" i="1"/>
  <c r="F55" i="1" s="1"/>
  <c r="E56" i="1"/>
  <c r="E57" i="1"/>
  <c r="E58" i="1"/>
  <c r="E59" i="1"/>
  <c r="E60" i="1"/>
  <c r="E61" i="1"/>
  <c r="E62" i="1"/>
  <c r="E63" i="1"/>
  <c r="E64" i="1"/>
  <c r="E65" i="1"/>
  <c r="E66" i="1"/>
  <c r="E67" i="1"/>
  <c r="F67" i="1" s="1"/>
  <c r="E68" i="1"/>
  <c r="E69" i="1"/>
  <c r="E70" i="1"/>
  <c r="E71" i="1"/>
  <c r="E72" i="1"/>
  <c r="E73" i="1"/>
  <c r="E74" i="1"/>
  <c r="E75" i="1"/>
  <c r="F75" i="1" s="1"/>
  <c r="E76" i="1"/>
  <c r="E77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F76" i="1"/>
  <c r="F71" i="1"/>
  <c r="F68" i="1"/>
  <c r="F63" i="1"/>
  <c r="F60" i="1"/>
  <c r="F59" i="1"/>
  <c r="F51" i="1"/>
  <c r="F47" i="1"/>
  <c r="F43" i="1"/>
  <c r="F39" i="1"/>
  <c r="F38" i="1"/>
  <c r="F35" i="1"/>
  <c r="F31" i="1"/>
  <c r="E78" i="1" l="1"/>
  <c r="F74" i="1"/>
  <c r="F70" i="1"/>
  <c r="F66" i="1"/>
  <c r="F62" i="1"/>
  <c r="F58" i="1"/>
  <c r="F54" i="1"/>
  <c r="F50" i="1"/>
  <c r="F42" i="1"/>
  <c r="F34" i="1"/>
  <c r="F56" i="1"/>
  <c r="F64" i="1"/>
  <c r="F72" i="1"/>
  <c r="B56" i="1"/>
  <c r="F30" i="1"/>
  <c r="B34" i="1"/>
  <c r="B46" i="1"/>
  <c r="B50" i="1"/>
  <c r="B74" i="1"/>
  <c r="B35" i="1"/>
  <c r="F36" i="1"/>
  <c r="B39" i="1"/>
  <c r="F40" i="1"/>
  <c r="B43" i="1"/>
  <c r="F44" i="1"/>
  <c r="B47" i="1"/>
  <c r="F48" i="1"/>
  <c r="B51" i="1"/>
  <c r="F52" i="1"/>
  <c r="B55" i="1"/>
  <c r="B59" i="1"/>
  <c r="B63" i="1"/>
  <c r="B67" i="1"/>
  <c r="B71" i="1"/>
  <c r="B75" i="1"/>
  <c r="B30" i="1"/>
  <c r="B38" i="1"/>
  <c r="B58" i="1"/>
  <c r="B62" i="1"/>
  <c r="B66" i="1"/>
  <c r="B70" i="1"/>
  <c r="G32" i="1"/>
  <c r="B31" i="1"/>
  <c r="F32" i="1"/>
  <c r="B32" i="1"/>
  <c r="F33" i="1"/>
  <c r="B36" i="1"/>
  <c r="F37" i="1"/>
  <c r="B40" i="1"/>
  <c r="F41" i="1"/>
  <c r="B44" i="1"/>
  <c r="F45" i="1"/>
  <c r="B48" i="1"/>
  <c r="F49" i="1"/>
  <c r="B52" i="1"/>
  <c r="F53" i="1"/>
  <c r="F57" i="1"/>
  <c r="B60" i="1"/>
  <c r="F61" i="1"/>
  <c r="B64" i="1"/>
  <c r="F65" i="1"/>
  <c r="B68" i="1"/>
  <c r="F69" i="1"/>
  <c r="B72" i="1"/>
  <c r="F73" i="1"/>
  <c r="B76" i="1"/>
  <c r="F77" i="1"/>
  <c r="B42" i="1"/>
  <c r="B54" i="1"/>
  <c r="B33" i="1"/>
  <c r="B37" i="1"/>
  <c r="B41" i="1"/>
  <c r="B45" i="1"/>
  <c r="B49" i="1"/>
  <c r="B53" i="1"/>
  <c r="B57" i="1"/>
  <c r="B61" i="1"/>
  <c r="B65" i="1"/>
  <c r="B69" i="1"/>
  <c r="B73" i="1"/>
  <c r="B77" i="1"/>
  <c r="G72" i="1" l="1"/>
  <c r="F78" i="1"/>
  <c r="G33" i="1"/>
  <c r="G76" i="1"/>
  <c r="G77" i="1"/>
  <c r="G53" i="1"/>
  <c r="G49" i="1"/>
  <c r="G78" i="1"/>
  <c r="G54" i="1"/>
  <c r="G42" i="1"/>
  <c r="G56" i="1"/>
  <c r="G31" i="1"/>
  <c r="G70" i="1"/>
  <c r="G66" i="1"/>
  <c r="G62" i="1"/>
  <c r="G58" i="1"/>
  <c r="G46" i="1"/>
  <c r="G38" i="1"/>
  <c r="G30" i="1"/>
  <c r="G75" i="1"/>
  <c r="G63" i="1"/>
  <c r="G59" i="1"/>
  <c r="G47" i="1"/>
  <c r="G43" i="1"/>
  <c r="G39" i="1"/>
  <c r="G35" i="1"/>
  <c r="G74" i="1"/>
  <c r="G50" i="1"/>
  <c r="G34" i="1"/>
  <c r="G67" i="1"/>
  <c r="G68" i="1"/>
  <c r="G44" i="1"/>
  <c r="G73" i="1"/>
  <c r="G71" i="1"/>
  <c r="G48" i="1"/>
  <c r="G55" i="1"/>
  <c r="G65" i="1"/>
  <c r="G61" i="1"/>
  <c r="G41" i="1"/>
  <c r="G64" i="1"/>
  <c r="G69" i="1"/>
  <c r="G45" i="1"/>
  <c r="G37" i="1"/>
  <c r="G51" i="1"/>
  <c r="G52" i="1"/>
  <c r="G36" i="1"/>
  <c r="G57" i="1"/>
  <c r="G60" i="1"/>
  <c r="G40" i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B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(D30,</t>
        </r>
        <r>
          <rPr>
            <b/>
            <sz val="14"/>
            <color indexed="12"/>
            <rFont val="ＭＳ Ｐゴシック"/>
            <family val="3"/>
            <charset val="128"/>
          </rPr>
          <t>$D$30:$D$77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3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受注台帳!$F$5:$F$153,</t>
        </r>
        <r>
          <rPr>
            <b/>
            <sz val="14"/>
            <color indexed="81"/>
            <rFont val="ＭＳ Ｐゴシック"/>
            <family val="3"/>
            <charset val="128"/>
          </rPr>
          <t>C30</t>
        </r>
        <r>
          <rPr>
            <b/>
            <sz val="14"/>
            <color indexed="12"/>
            <rFont val="ＭＳ Ｐゴシック"/>
            <family val="3"/>
            <charset val="128"/>
          </rPr>
          <t>,受注台帳!$G$5:$G$153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3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受注台帳!$F$5:$F$153</t>
        </r>
        <r>
          <rPr>
            <b/>
            <sz val="14"/>
            <color indexed="81"/>
            <rFont val="ＭＳ Ｐゴシック"/>
            <family val="3"/>
            <charset val="128"/>
          </rPr>
          <t>,C30)</t>
        </r>
      </text>
    </comment>
    <comment ref="F3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=D30/E30</t>
        </r>
      </text>
    </comment>
    <comment ref="G3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=D30/</t>
        </r>
        <r>
          <rPr>
            <b/>
            <sz val="14"/>
            <color indexed="12"/>
            <rFont val="ＭＳ Ｐゴシック"/>
            <family val="3"/>
            <charset val="128"/>
          </rPr>
          <t>$D$78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「売上高合計」を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絶対参照！！</t>
        </r>
      </text>
    </comment>
  </commentList>
</comments>
</file>

<file path=xl/sharedStrings.xml><?xml version="1.0" encoding="utf-8"?>
<sst xmlns="http://schemas.openxmlformats.org/spreadsheetml/2006/main" count="721" uniqueCount="231">
  <si>
    <t>「売上」列の絶対参照を忘れずに</t>
    <rPh sb="1" eb="3">
      <t>ウリアゲ</t>
    </rPh>
    <rPh sb="4" eb="5">
      <t>レツ</t>
    </rPh>
    <rPh sb="6" eb="8">
      <t>ゼッタイ</t>
    </rPh>
    <rPh sb="8" eb="10">
      <t>サンショウ</t>
    </rPh>
    <rPh sb="11" eb="12">
      <t>ワス</t>
    </rPh>
    <phoneticPr fontId="3"/>
  </si>
  <si>
    <t>（問題１）</t>
    <rPh sb="1" eb="3">
      <t>モンダイ</t>
    </rPh>
    <phoneticPr fontId="3"/>
  </si>
  <si>
    <t>「受注台帳」より、以下の分析をしましょう。</t>
    <rPh sb="1" eb="3">
      <t>ジュチュウ</t>
    </rPh>
    <rPh sb="3" eb="5">
      <t>ダイチョウ</t>
    </rPh>
    <rPh sb="9" eb="11">
      <t>イカ</t>
    </rPh>
    <rPh sb="12" eb="14">
      <t>ブンセキ</t>
    </rPh>
    <phoneticPr fontId="3"/>
  </si>
  <si>
    <t>計算式を設定しましょう。</t>
    <phoneticPr fontId="3"/>
  </si>
  <si>
    <t>売上
順位</t>
    <rPh sb="0" eb="2">
      <t>ウリアゲ</t>
    </rPh>
    <rPh sb="3" eb="5">
      <t>ジュンイ</t>
    </rPh>
    <phoneticPr fontId="3"/>
  </si>
  <si>
    <t>地区</t>
    <rPh sb="0" eb="2">
      <t>チク</t>
    </rPh>
    <phoneticPr fontId="3"/>
  </si>
  <si>
    <t>売上</t>
    <rPh sb="0" eb="2">
      <t>ウリアゲ</t>
    </rPh>
    <phoneticPr fontId="3"/>
  </si>
  <si>
    <t>受注件数</t>
    <rPh sb="0" eb="2">
      <t>ジュチュウ</t>
    </rPh>
    <rPh sb="2" eb="4">
      <t>ケンスウ</t>
    </rPh>
    <phoneticPr fontId="3"/>
  </si>
  <si>
    <t>１件平均</t>
    <rPh sb="1" eb="2">
      <t>ケン</t>
    </rPh>
    <rPh sb="2" eb="4">
      <t>ヘイキン</t>
    </rPh>
    <phoneticPr fontId="3"/>
  </si>
  <si>
    <t>売上
構成比</t>
    <rPh sb="0" eb="2">
      <t>ウリアゲ</t>
    </rPh>
    <rPh sb="3" eb="6">
      <t>コウセイヒ</t>
    </rPh>
    <phoneticPr fontId="3"/>
  </si>
  <si>
    <t>北海道</t>
    <rPh sb="0" eb="3">
      <t>ホッカイドウ</t>
    </rPh>
    <phoneticPr fontId="3"/>
  </si>
  <si>
    <t>左のように作成してみましょう</t>
  </si>
  <si>
    <t>青森県</t>
    <rPh sb="0" eb="2">
      <t>アオモリ</t>
    </rPh>
    <rPh sb="2" eb="3">
      <t>ケン</t>
    </rPh>
    <phoneticPr fontId="3"/>
  </si>
  <si>
    <t>秋田県</t>
    <rPh sb="0" eb="2">
      <t>アキタ</t>
    </rPh>
    <rPh sb="2" eb="3">
      <t>ケン</t>
    </rPh>
    <phoneticPr fontId="3"/>
  </si>
  <si>
    <t>岩手県</t>
    <rPh sb="0" eb="2">
      <t>イワテ</t>
    </rPh>
    <rPh sb="2" eb="3">
      <t>ケン</t>
    </rPh>
    <phoneticPr fontId="3"/>
  </si>
  <si>
    <t>山形県</t>
    <rPh sb="0" eb="2">
      <t>ヤマガタ</t>
    </rPh>
    <rPh sb="2" eb="3">
      <t>ケン</t>
    </rPh>
    <phoneticPr fontId="3"/>
  </si>
  <si>
    <t>宮城県</t>
    <rPh sb="0" eb="2">
      <t>ミヤギ</t>
    </rPh>
    <rPh sb="2" eb="3">
      <t>ケン</t>
    </rPh>
    <phoneticPr fontId="3"/>
  </si>
  <si>
    <t>福島県</t>
    <rPh sb="0" eb="2">
      <t>フクシマ</t>
    </rPh>
    <rPh sb="2" eb="3">
      <t>ケン</t>
    </rPh>
    <phoneticPr fontId="3"/>
  </si>
  <si>
    <t>栃木県</t>
    <rPh sb="0" eb="2">
      <t>トチギ</t>
    </rPh>
    <rPh sb="2" eb="3">
      <t>ケン</t>
    </rPh>
    <phoneticPr fontId="3"/>
  </si>
  <si>
    <t>群馬県</t>
    <rPh sb="0" eb="3">
      <t>グンマケン</t>
    </rPh>
    <phoneticPr fontId="3"/>
  </si>
  <si>
    <t>埼玉県</t>
    <rPh sb="0" eb="2">
      <t>サイタマ</t>
    </rPh>
    <rPh sb="2" eb="3">
      <t>ケン</t>
    </rPh>
    <phoneticPr fontId="3"/>
  </si>
  <si>
    <t>茨城県</t>
    <rPh sb="0" eb="2">
      <t>イバラギ</t>
    </rPh>
    <rPh sb="2" eb="3">
      <t>ケン</t>
    </rPh>
    <phoneticPr fontId="3"/>
  </si>
  <si>
    <t>千葉県</t>
    <rPh sb="0" eb="3">
      <t>チバケン</t>
    </rPh>
    <phoneticPr fontId="3"/>
  </si>
  <si>
    <t>東京都</t>
    <rPh sb="0" eb="2">
      <t>トウキョウ</t>
    </rPh>
    <rPh sb="2" eb="3">
      <t>ト</t>
    </rPh>
    <phoneticPr fontId="3"/>
  </si>
  <si>
    <t>神奈川県</t>
    <rPh sb="0" eb="4">
      <t>カナガワケン</t>
    </rPh>
    <phoneticPr fontId="3"/>
  </si>
  <si>
    <t>静岡県</t>
    <rPh sb="0" eb="2">
      <t>シズオカ</t>
    </rPh>
    <rPh sb="2" eb="3">
      <t>ケン</t>
    </rPh>
    <phoneticPr fontId="3"/>
  </si>
  <si>
    <t>山梨県</t>
    <rPh sb="0" eb="3">
      <t>ヤマナシケン</t>
    </rPh>
    <phoneticPr fontId="3"/>
  </si>
  <si>
    <t>新潟県</t>
    <rPh sb="0" eb="3">
      <t>ニイガタケン</t>
    </rPh>
    <phoneticPr fontId="3"/>
  </si>
  <si>
    <t>長野県</t>
    <rPh sb="0" eb="3">
      <t>ナガノケン</t>
    </rPh>
    <phoneticPr fontId="3"/>
  </si>
  <si>
    <t>岐阜県</t>
    <rPh sb="0" eb="3">
      <t>ギフケン</t>
    </rPh>
    <phoneticPr fontId="3"/>
  </si>
  <si>
    <t>富山県</t>
    <rPh sb="0" eb="3">
      <t>トヤマケン</t>
    </rPh>
    <phoneticPr fontId="3"/>
  </si>
  <si>
    <t>福井県</t>
    <rPh sb="0" eb="3">
      <t>フクイケン</t>
    </rPh>
    <phoneticPr fontId="3"/>
  </si>
  <si>
    <t>石川県</t>
    <rPh sb="0" eb="3">
      <t>イシカワケン</t>
    </rPh>
    <phoneticPr fontId="3"/>
  </si>
  <si>
    <t>愛知県</t>
    <rPh sb="0" eb="3">
      <t>アイチケン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</si>
  <si>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</si>
  <si>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</si>
  <si>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</si>
  <si>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</si>
  <si>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三重県</t>
    <rPh sb="0" eb="3">
      <t>ミエケン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</si>
  <si>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</si>
  <si>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</si>
  <si>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</si>
  <si>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</si>
  <si>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島根県</t>
    <rPh sb="0" eb="3">
      <t>シマネケン</t>
    </rPh>
    <phoneticPr fontId="3"/>
  </si>
  <si>
    <t>鳥取県</t>
    <rPh sb="0" eb="3">
      <t>トットリケン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</si>
  <si>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</si>
  <si>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</si>
  <si>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高知県</t>
    <rPh sb="0" eb="3">
      <t>コウチケン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</si>
  <si>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</si>
  <si>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</si>
  <si>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</si>
  <si>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</si>
  <si>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</si>
  <si>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</si>
  <si>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</si>
  <si>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熊本県</t>
    <rPh sb="0" eb="3">
      <t>クマモトケン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</si>
  <si>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</si>
  <si>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</si>
  <si>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合計</t>
    <rPh sb="0" eb="2">
      <t>ゴウケイ</t>
    </rPh>
    <phoneticPr fontId="3"/>
  </si>
  <si>
    <t>ＮＯ</t>
    <phoneticPr fontId="3"/>
  </si>
  <si>
    <t>日付</t>
    <rPh sb="0" eb="2">
      <t>ヒヅケ</t>
    </rPh>
    <phoneticPr fontId="3"/>
  </si>
  <si>
    <t>名前</t>
    <rPh sb="0" eb="2">
      <t>ナマエ</t>
    </rPh>
    <phoneticPr fontId="3"/>
  </si>
  <si>
    <t>性別</t>
    <rPh sb="0" eb="2">
      <t>セイベツ</t>
    </rPh>
    <phoneticPr fontId="3"/>
  </si>
  <si>
    <t>金額</t>
    <rPh sb="0" eb="2">
      <t>キンガク</t>
    </rPh>
    <phoneticPr fontId="3"/>
  </si>
  <si>
    <t>決済１</t>
    <rPh sb="0" eb="2">
      <t>ケッサイ</t>
    </rPh>
    <phoneticPr fontId="3"/>
  </si>
  <si>
    <t>決済２</t>
    <rPh sb="0" eb="2">
      <t>ケッサイ</t>
    </rPh>
    <phoneticPr fontId="3"/>
  </si>
  <si>
    <t>那須</t>
  </si>
  <si>
    <t>男</t>
    <rPh sb="0" eb="1">
      <t>オトコ</t>
    </rPh>
    <phoneticPr fontId="3"/>
  </si>
  <si>
    <t>東京都</t>
  </si>
  <si>
    <t>代金引換</t>
    <phoneticPr fontId="3"/>
  </si>
  <si>
    <t>有馬</t>
  </si>
  <si>
    <t>代金引換</t>
    <phoneticPr fontId="3"/>
  </si>
  <si>
    <t>柳瀬</t>
  </si>
  <si>
    <t>女</t>
    <rPh sb="0" eb="1">
      <t>オンナ</t>
    </rPh>
    <phoneticPr fontId="3"/>
  </si>
  <si>
    <t>カード</t>
    <phoneticPr fontId="3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</si>
  <si>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</si>
  <si>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</si>
  <si>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</si>
  <si>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</si>
  <si>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</si>
  <si>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</si>
  <si>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</si>
  <si>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</si>
  <si>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</si>
  <si>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</si>
  <si>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</si>
  <si>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</si>
  <si>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</si>
  <si>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</si>
  <si>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</si>
  <si>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</si>
  <si>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神舎</t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</si>
  <si>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</si>
  <si>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</si>
  <si>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</si>
  <si>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</si>
  <si>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</si>
  <si>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</si>
  <si>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</si>
  <si>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</si>
  <si>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</si>
  <si>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</si>
  <si>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安原</t>
  </si>
  <si>
    <t>北海道</t>
  </si>
  <si>
    <t>大久</t>
  </si>
  <si>
    <t>岐阜県</t>
  </si>
  <si>
    <t>五十</t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</si>
  <si>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</si>
  <si>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</si>
  <si>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</si>
  <si>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</si>
  <si>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</si>
  <si>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</si>
  <si>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</si>
  <si>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</si>
  <si>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</si>
  <si>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</si>
  <si>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</si>
  <si>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和歌山県</t>
    <phoneticPr fontId="3"/>
  </si>
  <si>
    <t>伊関</t>
  </si>
  <si>
    <t>内藤</t>
  </si>
  <si>
    <t>熊見</t>
  </si>
  <si>
    <t>宮城県</t>
  </si>
  <si>
    <t>山口県</t>
    <phoneticPr fontId="3"/>
  </si>
  <si>
    <t>笹沼</t>
  </si>
  <si>
    <t>下郡</t>
  </si>
  <si>
    <t>豊田</t>
  </si>
  <si>
    <t>2003/8/76  23:56:01</t>
    <phoneticPr fontId="3"/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</si>
  <si>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</si>
  <si>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</si>
  <si>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</si>
  <si>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</si>
  <si>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</si>
  <si>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</si>
  <si>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</si>
  <si>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</si>
  <si>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</si>
  <si>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</si>
  <si>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</si>
  <si>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</si>
  <si>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</si>
  <si>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</si>
  <si>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</si>
  <si>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</si>
  <si>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</si>
  <si>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</si>
  <si>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</si>
  <si>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</si>
  <si>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</si>
  <si>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富山県</t>
    <phoneticPr fontId="3"/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</si>
  <si>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</si>
  <si>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</si>
  <si>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</si>
  <si>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</si>
  <si>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</si>
  <si>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</si>
  <si>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</si>
  <si>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</si>
  <si>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</si>
  <si>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</si>
  <si>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</si>
  <si>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</si>
  <si>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</si>
  <si>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</si>
  <si>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</si>
  <si>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</si>
  <si>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</si>
  <si>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</si>
  <si>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</si>
  <si>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</si>
  <si>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</si>
  <si>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</si>
  <si>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</si>
  <si>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</si>
  <si>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</si>
  <si>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</si>
  <si>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</si>
  <si>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</si>
  <si>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</si>
  <si>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</si>
  <si>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</si>
  <si>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</si>
  <si>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</si>
  <si>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</si>
  <si>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</si>
  <si>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</si>
  <si>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</si>
  <si>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</si>
  <si>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</si>
  <si>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</si>
  <si>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</si>
  <si>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</si>
  <si>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</si>
  <si>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</si>
  <si>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</si>
  <si>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</si>
  <si>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</si>
  <si>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</si>
  <si>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</si>
  <si>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</si>
  <si>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</si>
  <si>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</si>
  <si>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</si>
  <si>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</si>
  <si>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</si>
  <si>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</si>
  <si>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</si>
  <si>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和歌山県</t>
    <rPh sb="2" eb="3">
      <t>ヤマ</t>
    </rPh>
    <phoneticPr fontId="3"/>
  </si>
  <si>
    <t>柳鳥</t>
  </si>
  <si>
    <t>大石</t>
  </si>
  <si>
    <t>川田</t>
  </si>
  <si>
    <t>岩田</t>
  </si>
  <si>
    <t>山形県</t>
    <rPh sb="0" eb="3">
      <t>ヤマガタケン</t>
    </rPh>
    <phoneticPr fontId="3"/>
  </si>
  <si>
    <t>和田</t>
  </si>
  <si>
    <t>秋田県</t>
  </si>
  <si>
    <t>青森県</t>
    <rPh sb="0" eb="3">
      <t>アオモリケン</t>
    </rPh>
    <phoneticPr fontId="3"/>
  </si>
  <si>
    <t>長谷</t>
  </si>
  <si>
    <t xml:space="preserve">浦 </t>
  </si>
  <si>
    <t>大胡</t>
  </si>
  <si>
    <t>米村</t>
  </si>
  <si>
    <t>兵庫県</t>
  </si>
  <si>
    <t>真田</t>
  </si>
  <si>
    <t>岡山県</t>
    <phoneticPr fontId="3"/>
  </si>
  <si>
    <t>平田</t>
  </si>
  <si>
    <t>笠井</t>
  </si>
  <si>
    <t>玉田</t>
  </si>
  <si>
    <t>大道</t>
  </si>
  <si>
    <t>池田</t>
  </si>
  <si>
    <t>川下</t>
  </si>
  <si>
    <t>岩井</t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</si>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</sst>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sz val="12"/>
      <color indexed="43"/>
      <name val="Century"/>
      <family val="1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38" fontId="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0" fontId="4" fillId="0" borderId="0" xfId="0" applyFont="1" applyFill="1" applyAlignment="1">
      <alignment vertical="center"/>
    </xf>
    <xf numFmtId="0" fontId="6" fillId="4" borderId="24" xfId="0" applyFont="1" applyFill="1" applyBorder="1" applyAlignment="1">
      <alignment horizontal="center" vertical="center"/>
    </xf>
    <xf numFmtId="14" fontId="6" fillId="4" borderId="24" xfId="0" applyNumberFormat="1" applyFont="1" applyFill="1" applyBorder="1" applyAlignment="1">
      <alignment horizontal="center" vertical="center"/>
    </xf>
    <xf numFmtId="38" fontId="6" fillId="4" borderId="24" xfId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38" fontId="0" fillId="0" borderId="0" xfId="1" applyFont="1" applyAlignment="1">
      <alignment vertical="center"/>
    </xf>
    <xf numFmtId="0" fontId="0" fillId="0" borderId="24" xfId="0" applyBorder="1" applyAlignment="1">
      <alignment vertical="center"/>
    </xf>
    <xf numFmtId="14" fontId="0" fillId="0" borderId="24" xfId="0" applyNumberFormat="1" applyBorder="1" applyAlignment="1">
      <alignment vertical="center"/>
    </xf>
    <xf numFmtId="38" fontId="0" fillId="0" borderId="24" xfId="1" applyFont="1" applyBorder="1" applyAlignmen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Fill="1">
      <alignment vertical="center"/>
    </xf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right"/>
    </xf>
    <xf numFmtId="0" fontId="8" fillId="0" borderId="0" xfId="0" applyFont="1" applyFill="1">
      <alignment vertical="center"/>
    </xf>
    <xf numFmtId="0" fontId="6" fillId="0" borderId="0" xfId="0" applyFont="1">
      <alignment vertical="center"/>
    </xf>
    <xf numFmtId="38" fontId="4" fillId="0" borderId="12" xfId="1" applyFont="1" applyBorder="1">
      <alignment vertical="center"/>
    </xf>
    <xf numFmtId="38" fontId="4" fillId="0" borderId="13" xfId="1" applyFont="1" applyBorder="1">
      <alignment vertical="center"/>
    </xf>
    <xf numFmtId="176" fontId="4" fillId="0" borderId="14" xfId="2" applyNumberFormat="1" applyFont="1" applyBorder="1">
      <alignment vertical="center"/>
    </xf>
    <xf numFmtId="38" fontId="4" fillId="0" borderId="15" xfId="1" applyFont="1" applyBorder="1">
      <alignment vertical="center"/>
    </xf>
    <xf numFmtId="38" fontId="4" fillId="0" borderId="16" xfId="1" applyFont="1" applyBorder="1">
      <alignment vertical="center"/>
    </xf>
    <xf numFmtId="176" fontId="4" fillId="0" borderId="17" xfId="2" applyNumberFormat="1" applyFont="1" applyBorder="1">
      <alignment vertical="center"/>
    </xf>
    <xf numFmtId="0" fontId="4" fillId="0" borderId="13" xfId="1" applyNumberFormat="1" applyFont="1" applyBorder="1">
      <alignment vertical="center"/>
    </xf>
    <xf numFmtId="0" fontId="4" fillId="0" borderId="14" xfId="2" applyNumberFormat="1" applyFont="1" applyBorder="1">
      <alignment vertical="center"/>
    </xf>
    <xf numFmtId="0" fontId="4" fillId="0" borderId="16" xfId="1" applyNumberFormat="1" applyFont="1" applyBorder="1">
      <alignment vertical="center"/>
    </xf>
    <xf numFmtId="0" fontId="4" fillId="0" borderId="17" xfId="2" applyNumberFormat="1" applyFont="1" applyBorder="1">
      <alignment vertical="center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176" fontId="4" fillId="0" borderId="20" xfId="2" applyNumberFormat="1" applyFont="1" applyBorder="1">
      <alignment vertical="center"/>
    </xf>
    <xf numFmtId="38" fontId="4" fillId="6" borderId="21" xfId="1" applyFont="1" applyFill="1" applyBorder="1">
      <alignment vertical="center"/>
    </xf>
    <xf numFmtId="38" fontId="6" fillId="0" borderId="22" xfId="1" applyFont="1" applyBorder="1" applyAlignment="1">
      <alignment horizontal="center" vertical="center"/>
    </xf>
    <xf numFmtId="38" fontId="4" fillId="0" borderId="22" xfId="1" applyFont="1" applyBorder="1">
      <alignment vertical="center"/>
    </xf>
    <xf numFmtId="176" fontId="4" fillId="0" borderId="23" xfId="2" applyNumberFormat="1" applyFont="1" applyBorder="1">
      <alignment vertical="center"/>
    </xf>
    <xf numFmtId="0" fontId="4" fillId="0" borderId="19" xfId="1" applyNumberFormat="1" applyFont="1" applyBorder="1">
      <alignment vertical="center"/>
    </xf>
    <xf numFmtId="0" fontId="4" fillId="0" borderId="20" xfId="2" applyNumberFormat="1" applyFont="1" applyBorder="1">
      <alignment vertical="center"/>
    </xf>
    <xf numFmtId="0" fontId="4" fillId="0" borderId="22" xfId="1" applyNumberFormat="1" applyFont="1" applyBorder="1">
      <alignment vertical="center"/>
    </xf>
    <xf numFmtId="0" fontId="4" fillId="0" borderId="23" xfId="2" applyNumberFormat="1" applyFont="1" applyBorder="1">
      <alignment vertical="center"/>
    </xf>
    <xf numFmtId="38" fontId="4" fillId="0" borderId="0" xfId="1" applyFont="1" applyFill="1">
      <alignment vertical="center"/>
    </xf>
    <xf numFmtId="38" fontId="4" fillId="0" borderId="0" xfId="1" applyFont="1" applyFill="1" applyBorder="1">
      <alignment vertical="center"/>
    </xf>
    <xf numFmtId="38" fontId="6" fillId="0" borderId="0" xfId="1" applyFont="1" applyFill="1" applyBorder="1" applyAlignment="1">
      <alignment horizontal="center" vertical="center"/>
    </xf>
    <xf numFmtId="0" fontId="4" fillId="0" borderId="0" xfId="1" applyNumberFormat="1" applyFont="1" applyFill="1" applyBorder="1">
      <alignment vertical="center"/>
    </xf>
    <xf numFmtId="0" fontId="4" fillId="0" borderId="0" xfId="2" applyNumberFormat="1" applyFont="1" applyFill="1" applyBorder="1">
      <alignment vertical="center"/>
    </xf>
    <xf numFmtId="38" fontId="4" fillId="0" borderId="22" xfId="1" applyFont="1" applyFill="1" applyBorder="1">
      <alignment vertical="center"/>
    </xf>
    <xf numFmtId="38" fontId="4" fillId="7" borderId="22" xfId="1" applyFont="1" applyFill="1" applyBorder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38" fontId="4" fillId="4" borderId="5" xfId="1" applyFont="1" applyFill="1" applyBorder="1" applyAlignment="1">
      <alignment horizontal="center" vertical="center"/>
    </xf>
    <xf numFmtId="38" fontId="4" fillId="4" borderId="9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8" fontId="6" fillId="3" borderId="1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4" fillId="4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133350</xdr:rowOff>
    </xdr:from>
    <xdr:to>
      <xdr:col>10</xdr:col>
      <xdr:colOff>9525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4DD92BB-E3CC-4C92-A57E-D9B82E205FD5}"/>
            </a:ext>
          </a:extLst>
        </xdr:cNvPr>
        <xdr:cNvSpPr txBox="1">
          <a:spLocks noChangeArrowheads="1"/>
        </xdr:cNvSpPr>
      </xdr:nvSpPr>
      <xdr:spPr bwMode="auto">
        <a:xfrm>
          <a:off x="3276600" y="304800"/>
          <a:ext cx="20383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133350</xdr:colOff>
      <xdr:row>24</xdr:row>
      <xdr:rowOff>142875</xdr:rowOff>
    </xdr:from>
    <xdr:to>
      <xdr:col>1</xdr:col>
      <xdr:colOff>495300</xdr:colOff>
      <xdr:row>26</xdr:row>
      <xdr:rowOff>76200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EAB75C67-EC88-402F-909F-5C64BE313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" y="5400675"/>
          <a:ext cx="581025" cy="3714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374923</xdr:colOff>
      <xdr:row>5</xdr:row>
      <xdr:rowOff>48745</xdr:rowOff>
    </xdr:from>
    <xdr:to>
      <xdr:col>14</xdr:col>
      <xdr:colOff>166600</xdr:colOff>
      <xdr:row>9</xdr:row>
      <xdr:rowOff>47624</xdr:rowOff>
    </xdr:to>
    <xdr:grpSp>
      <xdr:nvGrpSpPr>
        <xdr:cNvPr id="4" name="Group 1000">
          <a:extLst>
            <a:ext uri="{FF2B5EF4-FFF2-40B4-BE49-F238E27FC236}">
              <a16:creationId xmlns:a16="http://schemas.microsoft.com/office/drawing/2014/main" id="{FB35D96D-56C5-4513-AA97-CCAF339F6734}"/>
            </a:ext>
          </a:extLst>
        </xdr:cNvPr>
        <xdr:cNvGrpSpPr>
          <a:grpSpLocks/>
        </xdr:cNvGrpSpPr>
      </xdr:nvGrpSpPr>
      <xdr:grpSpPr bwMode="auto">
        <a:xfrm>
          <a:off x="1298848" y="1144120"/>
          <a:ext cx="7211652" cy="875179"/>
          <a:chOff x="32" y="100"/>
          <a:chExt cx="698" cy="71"/>
        </a:xfrm>
      </xdr:grpSpPr>
      <xdr:sp macro="" textlink="">
        <xdr:nvSpPr>
          <xdr:cNvPr id="5" name="Text Box 968" descr="キャンバス">
            <a:extLst>
              <a:ext uri="{FF2B5EF4-FFF2-40B4-BE49-F238E27FC236}">
                <a16:creationId xmlns:a16="http://schemas.microsoft.com/office/drawing/2014/main" id="{11B6B57F-3B7B-4204-A3FC-7B5E8D8021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969" descr="オーク">
            <a:extLst>
              <a:ext uri="{FF2B5EF4-FFF2-40B4-BE49-F238E27FC236}">
                <a16:creationId xmlns:a16="http://schemas.microsoft.com/office/drawing/2014/main" id="{AF25A63F-4B71-497A-AA1B-144D2AEC5C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970">
            <a:extLst>
              <a:ext uri="{FF2B5EF4-FFF2-40B4-BE49-F238E27FC236}">
                <a16:creationId xmlns:a16="http://schemas.microsoft.com/office/drawing/2014/main" id="{6E9CC0FD-D531-4F94-8EA9-381F18E1AF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76" y="103"/>
            <a:ext cx="5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971">
            <a:extLst>
              <a:ext uri="{FF2B5EF4-FFF2-40B4-BE49-F238E27FC236}">
                <a16:creationId xmlns:a16="http://schemas.microsoft.com/office/drawing/2014/main" id="{709C7A20-14C4-4FF8-B05C-A247AAF993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32" y="100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619125</xdr:colOff>
      <xdr:row>28</xdr:row>
      <xdr:rowOff>114300</xdr:rowOff>
    </xdr:from>
    <xdr:to>
      <xdr:col>11</xdr:col>
      <xdr:colOff>552450</xdr:colOff>
      <xdr:row>29</xdr:row>
      <xdr:rowOff>193999</xdr:rowOff>
    </xdr:to>
    <xdr:pic>
      <xdr:nvPicPr>
        <xdr:cNvPr id="9" name="Picture 999">
          <a:extLst>
            <a:ext uri="{FF2B5EF4-FFF2-40B4-BE49-F238E27FC236}">
              <a16:creationId xmlns:a16="http://schemas.microsoft.com/office/drawing/2014/main" id="{A141A4C4-EE2B-438E-9785-A2B2AE466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24550" y="6248400"/>
          <a:ext cx="571500" cy="2987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10</xdr:row>
      <xdr:rowOff>76201</xdr:rowOff>
    </xdr:from>
    <xdr:to>
      <xdr:col>11</xdr:col>
      <xdr:colOff>485775</xdr:colOff>
      <xdr:row>15</xdr:row>
      <xdr:rowOff>114299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FA8C85E3-71B2-4806-BC76-154D55C011CF}"/>
            </a:ext>
          </a:extLst>
        </xdr:cNvPr>
        <xdr:cNvGrpSpPr/>
      </xdr:nvGrpSpPr>
      <xdr:grpSpPr>
        <a:xfrm>
          <a:off x="333375" y="2266951"/>
          <a:ext cx="6381750" cy="1133473"/>
          <a:chOff x="-57150" y="1877040"/>
          <a:chExt cx="6096000" cy="1279727"/>
        </a:xfrm>
      </xdr:grpSpPr>
      <xdr:sp macro="" textlink="">
        <xdr:nvSpPr>
          <xdr:cNvPr id="14" name="Text Box 972" descr="青い画用紙">
            <a:extLst>
              <a:ext uri="{FF2B5EF4-FFF2-40B4-BE49-F238E27FC236}">
                <a16:creationId xmlns:a16="http://schemas.microsoft.com/office/drawing/2014/main" id="{DF1EA60F-8E08-4424-A42F-0F94B8CD88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-57150" y="1877040"/>
            <a:ext cx="4400550" cy="1279727"/>
          </a:xfrm>
          <a:prstGeom prst="rect">
            <a:avLst/>
          </a:prstGeom>
          <a:blipFill dpi="0" rotWithShape="1">
            <a:blip xmlns:r="http://schemas.openxmlformats.org/officeDocument/2006/relationships" r:embed="rId5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15" name="図 14">
            <a:extLst>
              <a:ext uri="{FF2B5EF4-FFF2-40B4-BE49-F238E27FC236}">
                <a16:creationId xmlns:a16="http://schemas.microsoft.com/office/drawing/2014/main" id="{10BA3CCB-2FEA-4575-BED3-2F96904136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05075" y="2284772"/>
            <a:ext cx="3533775" cy="400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9</xdr:col>
      <xdr:colOff>219075</xdr:colOff>
      <xdr:row>14</xdr:row>
      <xdr:rowOff>66674</xdr:rowOff>
    </xdr:from>
    <xdr:to>
      <xdr:col>15</xdr:col>
      <xdr:colOff>628650</xdr:colOff>
      <xdr:row>21</xdr:row>
      <xdr:rowOff>198864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48BF3C3B-7C6A-4AA7-B1E3-B3E4E571B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76850" y="3133724"/>
          <a:ext cx="4400550" cy="1665715"/>
        </a:xfrm>
        <a:prstGeom prst="rect">
          <a:avLst/>
        </a:prstGeom>
      </xdr:spPr>
    </xdr:pic>
    <xdr:clientData/>
  </xdr:twoCellAnchor>
  <xdr:twoCellAnchor editAs="oneCell">
    <xdr:from>
      <xdr:col>10</xdr:col>
      <xdr:colOff>171450</xdr:colOff>
      <xdr:row>21</xdr:row>
      <xdr:rowOff>152400</xdr:rowOff>
    </xdr:from>
    <xdr:to>
      <xdr:col>16</xdr:col>
      <xdr:colOff>481678</xdr:colOff>
      <xdr:row>28</xdr:row>
      <xdr:rowOff>66675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82D555A-941C-4B48-B362-EFB26AC42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762625" y="4752975"/>
          <a:ext cx="4472653" cy="1447800"/>
        </a:xfrm>
        <a:prstGeom prst="rect">
          <a:avLst/>
        </a:prstGeom>
      </xdr:spPr>
    </xdr:pic>
    <xdr:clientData/>
  </xdr:twoCellAnchor>
  <xdr:twoCellAnchor editAs="oneCell">
    <xdr:from>
      <xdr:col>2</xdr:col>
      <xdr:colOff>125690</xdr:colOff>
      <xdr:row>35</xdr:row>
      <xdr:rowOff>76200</xdr:rowOff>
    </xdr:from>
    <xdr:to>
      <xdr:col>10</xdr:col>
      <xdr:colOff>209550</xdr:colOff>
      <xdr:row>42</xdr:row>
      <xdr:rowOff>161925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625BAC86-7CC2-41C0-8A36-B463F885E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49615" y="7743825"/>
          <a:ext cx="4751110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4"/>
  <sheetViews>
    <sheetView tabSelected="1" workbookViewId="0">
      <selection activeCell="A3" sqref="A3"/>
    </sheetView>
  </sheetViews>
  <sheetFormatPr defaultColWidth="11.5" defaultRowHeight="17.25" customHeight="1" x14ac:dyDescent="0.15"/>
  <cols>
    <col min="1" max="1" width="2.875" style="16" customWidth="1"/>
    <col min="2" max="3" width="9.25" style="16" customWidth="1"/>
    <col min="4" max="4" width="9.25" style="17" customWidth="1"/>
    <col min="5" max="7" width="9.25" style="16" customWidth="1"/>
    <col min="8" max="8" width="5.375" style="16" customWidth="1"/>
    <col min="9" max="9" width="2.625" style="16" customWidth="1"/>
    <col min="10" max="10" width="7" style="16" customWidth="1"/>
    <col min="11" max="11" width="8.375" style="16" customWidth="1"/>
    <col min="12" max="17" width="9.25" style="16" customWidth="1"/>
    <col min="18" max="19" width="7.75" style="16" customWidth="1"/>
    <col min="20" max="16384" width="11.5" style="16"/>
  </cols>
  <sheetData>
    <row r="1" spans="1:14" ht="17.25" customHeight="1" x14ac:dyDescent="0.15">
      <c r="A1" s="60" t="s">
        <v>230</v>
      </c>
      <c r="B1" s="60"/>
      <c r="C1" s="60"/>
      <c r="D1" s="60"/>
      <c r="E1" s="60"/>
      <c r="F1" s="60"/>
      <c r="G1" s="60"/>
    </row>
    <row r="9" spans="1:14" ht="17.25" customHeight="1" x14ac:dyDescent="0.15">
      <c r="D9" s="1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7.25" customHeight="1" x14ac:dyDescent="0.15"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7.25" customHeight="1" x14ac:dyDescent="0.15"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7.25" customHeight="1" x14ac:dyDescent="0.15"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7.25" customHeight="1" x14ac:dyDescent="0.15">
      <c r="D13" s="1"/>
      <c r="E13" s="2"/>
      <c r="F13" s="2"/>
      <c r="G13" s="2"/>
      <c r="H13" s="2"/>
      <c r="I13" s="2"/>
      <c r="N13" s="2"/>
    </row>
    <row r="14" spans="1:14" ht="17.25" customHeight="1" x14ac:dyDescent="0.15">
      <c r="D14" s="1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7.25" customHeight="1" x14ac:dyDescent="0.15">
      <c r="D15" s="1"/>
      <c r="E15" s="2"/>
      <c r="F15" s="2"/>
      <c r="G15" s="2"/>
      <c r="H15" s="2"/>
      <c r="I15" s="2"/>
      <c r="K15" s="2"/>
      <c r="L15" s="2"/>
      <c r="M15" s="2"/>
      <c r="N15" s="2"/>
    </row>
    <row r="16" spans="1:14" ht="17.25" customHeight="1" x14ac:dyDescent="0.15"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2:20" ht="17.25" customHeight="1" x14ac:dyDescent="0.15">
      <c r="D17" s="1"/>
      <c r="E17" s="2"/>
      <c r="F17" s="2"/>
      <c r="G17" s="2"/>
      <c r="H17" s="2"/>
      <c r="I17" s="2"/>
      <c r="J17" s="3"/>
      <c r="K17" s="3"/>
      <c r="L17" s="18"/>
      <c r="M17" s="18"/>
      <c r="N17" s="18"/>
      <c r="O17" s="18"/>
    </row>
    <row r="18" spans="2:20" ht="17.25" customHeight="1" thickBot="1" x14ac:dyDescent="0.2">
      <c r="C18" s="61" t="s">
        <v>0</v>
      </c>
      <c r="D18" s="62"/>
      <c r="E18" s="62"/>
      <c r="F18" s="63"/>
      <c r="G18" s="2"/>
      <c r="H18" s="2"/>
      <c r="I18" s="2"/>
      <c r="J18" s="4"/>
      <c r="K18" s="4"/>
      <c r="L18" s="19"/>
      <c r="M18" s="20"/>
      <c r="N18" s="64"/>
      <c r="O18" s="64"/>
    </row>
    <row r="19" spans="2:20" ht="17.25" customHeight="1" thickTop="1" x14ac:dyDescent="0.15">
      <c r="G19" s="2"/>
      <c r="H19" s="2"/>
      <c r="I19" s="2"/>
      <c r="J19" s="21"/>
      <c r="K19" s="19"/>
      <c r="L19" s="19"/>
      <c r="M19" s="19"/>
      <c r="N19" s="19"/>
      <c r="O19" s="19"/>
    </row>
    <row r="22" spans="2:20" ht="17.25" customHeight="1" x14ac:dyDescent="0.15">
      <c r="B22" s="22" t="s">
        <v>1</v>
      </c>
    </row>
    <row r="23" spans="2:20" ht="17.25" customHeight="1" x14ac:dyDescent="0.15">
      <c r="B23" s="16" t="s">
        <v>2</v>
      </c>
    </row>
    <row r="24" spans="2:20" ht="17.25" customHeight="1" x14ac:dyDescent="0.15">
      <c r="B24" s="22"/>
    </row>
    <row r="25" spans="2:20" ht="17.25" customHeight="1" x14ac:dyDescent="0.15">
      <c r="B25" s="22"/>
    </row>
    <row r="26" spans="2:20" ht="17.25" customHeight="1" x14ac:dyDescent="0.15">
      <c r="B26" s="22"/>
      <c r="C26" s="18" t="s">
        <v>3</v>
      </c>
    </row>
    <row r="27" spans="2:20" ht="17.25" customHeight="1" thickBot="1" x14ac:dyDescent="0.2"/>
    <row r="28" spans="2:20" ht="17.25" customHeight="1" x14ac:dyDescent="0.15">
      <c r="B28" s="54" t="s">
        <v>4</v>
      </c>
      <c r="C28" s="56" t="s">
        <v>5</v>
      </c>
      <c r="D28" s="58" t="s">
        <v>6</v>
      </c>
      <c r="E28" s="56" t="s">
        <v>7</v>
      </c>
      <c r="F28" s="66" t="s">
        <v>8</v>
      </c>
      <c r="G28" s="51" t="s">
        <v>9</v>
      </c>
    </row>
    <row r="29" spans="2:20" ht="17.25" customHeight="1" x14ac:dyDescent="0.15">
      <c r="B29" s="65"/>
      <c r="C29" s="57"/>
      <c r="D29" s="59"/>
      <c r="E29" s="57"/>
      <c r="F29" s="67"/>
      <c r="G29" s="68"/>
    </row>
    <row r="30" spans="2:20" ht="17.25" customHeight="1" x14ac:dyDescent="0.15">
      <c r="B30" s="23">
        <f>_xlfn.RANK.EQ(D30,$D$30:$D$77)</f>
        <v>7</v>
      </c>
      <c r="C30" s="24" t="s">
        <v>10</v>
      </c>
      <c r="D30" s="24">
        <f>SUMIF(受注台帳!$F$5:$F$153,C30,受注台帳!$G$5:$G$153)</f>
        <v>185680</v>
      </c>
      <c r="E30" s="24">
        <f>COUNTIF(受注台帳!$F$5:$F$153,C30)</f>
        <v>7</v>
      </c>
      <c r="F30" s="24">
        <f>D30/E30</f>
        <v>26525.714285714286</v>
      </c>
      <c r="G30" s="25">
        <f>D30/$D$78</f>
        <v>5.1164764429356364E-2</v>
      </c>
      <c r="M30" s="53" t="s">
        <v>11</v>
      </c>
      <c r="N30" s="53"/>
      <c r="O30" s="53"/>
      <c r="P30" s="53"/>
    </row>
    <row r="31" spans="2:20" ht="17.25" customHeight="1" thickBot="1" x14ac:dyDescent="0.2">
      <c r="B31" s="26">
        <f t="shared" ref="B31:B77" si="0">_xlfn.RANK.EQ(D31,$D$30:$D$77)</f>
        <v>46</v>
      </c>
      <c r="C31" s="27" t="s">
        <v>12</v>
      </c>
      <c r="D31" s="27">
        <f>SUMIF(受注台帳!$F$5:$F$153,C31,受注台帳!$G$5:$G$153)</f>
        <v>5390</v>
      </c>
      <c r="E31" s="27">
        <f>COUNTIF(受注台帳!$F$5:$F$153,C31)</f>
        <v>1</v>
      </c>
      <c r="F31" s="27">
        <f t="shared" ref="F31:F77" si="1">D31/E31</f>
        <v>5390</v>
      </c>
      <c r="G31" s="28">
        <f t="shared" ref="G31:G78" si="2">D31/$D$78</f>
        <v>1.4852330906625958E-3</v>
      </c>
      <c r="T31" s="16">
        <v>185680</v>
      </c>
    </row>
    <row r="32" spans="2:20" ht="17.25" customHeight="1" x14ac:dyDescent="0.15">
      <c r="B32" s="26">
        <f t="shared" si="0"/>
        <v>43</v>
      </c>
      <c r="C32" s="27" t="s">
        <v>13</v>
      </c>
      <c r="D32" s="27">
        <f>SUMIF(受注台帳!$F$5:$F$153,C32,受注台帳!$G$5:$G$153)</f>
        <v>5960</v>
      </c>
      <c r="E32" s="27">
        <f>COUNTIF(受注台帳!$F$5:$F$153,C32)</f>
        <v>1</v>
      </c>
      <c r="F32" s="27">
        <f t="shared" si="1"/>
        <v>5960</v>
      </c>
      <c r="G32" s="28">
        <f t="shared" si="2"/>
        <v>1.6422985566510336E-3</v>
      </c>
      <c r="L32" s="54" t="s">
        <v>4</v>
      </c>
      <c r="M32" s="56" t="s">
        <v>5</v>
      </c>
      <c r="N32" s="58" t="s">
        <v>6</v>
      </c>
      <c r="O32" s="56" t="s">
        <v>7</v>
      </c>
      <c r="P32" s="56" t="s">
        <v>8</v>
      </c>
      <c r="Q32" s="51" t="s">
        <v>9</v>
      </c>
    </row>
    <row r="33" spans="2:17" ht="17.25" customHeight="1" x14ac:dyDescent="0.15">
      <c r="B33" s="26">
        <f t="shared" si="0"/>
        <v>9</v>
      </c>
      <c r="C33" s="27" t="s">
        <v>14</v>
      </c>
      <c r="D33" s="27">
        <f>SUMIF(受注台帳!$F$5:$F$153,C33,受注台帳!$G$5:$G$153)</f>
        <v>175450</v>
      </c>
      <c r="E33" s="27">
        <f>COUNTIF(受注台帳!$F$5:$F$153,C33)</f>
        <v>4</v>
      </c>
      <c r="F33" s="27">
        <f t="shared" si="1"/>
        <v>43862.5</v>
      </c>
      <c r="G33" s="28">
        <f t="shared" si="2"/>
        <v>4.834585264503756E-2</v>
      </c>
      <c r="L33" s="55"/>
      <c r="M33" s="57"/>
      <c r="N33" s="59"/>
      <c r="O33" s="57"/>
      <c r="P33" s="57"/>
      <c r="Q33" s="52"/>
    </row>
    <row r="34" spans="2:17" ht="17.25" customHeight="1" x14ac:dyDescent="0.15">
      <c r="B34" s="26">
        <f t="shared" si="0"/>
        <v>20</v>
      </c>
      <c r="C34" s="27" t="s">
        <v>15</v>
      </c>
      <c r="D34" s="27">
        <f>SUMIF(受注台帳!$F$5:$F$153,C34,受注台帳!$G$5:$G$153)</f>
        <v>93570</v>
      </c>
      <c r="E34" s="27">
        <f>COUNTIF(受注台帳!$F$5:$F$153,C34)</f>
        <v>1</v>
      </c>
      <c r="F34" s="27">
        <f t="shared" si="1"/>
        <v>93570</v>
      </c>
      <c r="G34" s="28">
        <f t="shared" si="2"/>
        <v>2.5783536232523021E-2</v>
      </c>
      <c r="L34" s="23"/>
      <c r="M34" s="24" t="s">
        <v>10</v>
      </c>
      <c r="N34" s="29"/>
      <c r="O34" s="29"/>
      <c r="P34" s="29"/>
      <c r="Q34" s="30"/>
    </row>
    <row r="35" spans="2:17" ht="17.25" customHeight="1" x14ac:dyDescent="0.15">
      <c r="B35" s="26">
        <f t="shared" si="0"/>
        <v>42</v>
      </c>
      <c r="C35" s="27" t="s">
        <v>16</v>
      </c>
      <c r="D35" s="27">
        <f>SUMIF(受注台帳!$F$5:$F$153,C35,受注台帳!$G$5:$G$153)</f>
        <v>5970</v>
      </c>
      <c r="E35" s="27">
        <f>COUNTIF(受注台帳!$F$5:$F$153,C35)</f>
        <v>1</v>
      </c>
      <c r="F35" s="27">
        <f t="shared" si="1"/>
        <v>5970</v>
      </c>
      <c r="G35" s="28">
        <f t="shared" si="2"/>
        <v>1.6450540911420589E-3</v>
      </c>
      <c r="L35" s="26"/>
      <c r="M35" s="27" t="s">
        <v>12</v>
      </c>
      <c r="N35" s="31"/>
      <c r="O35" s="31"/>
      <c r="P35" s="31"/>
      <c r="Q35" s="32"/>
    </row>
    <row r="36" spans="2:17" ht="17.25" customHeight="1" x14ac:dyDescent="0.15">
      <c r="B36" s="26">
        <f t="shared" si="0"/>
        <v>17</v>
      </c>
      <c r="C36" s="27" t="s">
        <v>17</v>
      </c>
      <c r="D36" s="27">
        <f>SUMIF(受注台帳!$F$5:$F$153,C36,受注台帳!$G$5:$G$153)</f>
        <v>99300</v>
      </c>
      <c r="E36" s="27">
        <f>COUNTIF(受注台帳!$F$5:$F$153,C36)</f>
        <v>1</v>
      </c>
      <c r="F36" s="27">
        <f t="shared" si="1"/>
        <v>99300</v>
      </c>
      <c r="G36" s="28">
        <f t="shared" si="2"/>
        <v>2.7362457495880475E-2</v>
      </c>
      <c r="L36" s="26"/>
      <c r="M36" s="27" t="s">
        <v>13</v>
      </c>
      <c r="N36" s="31"/>
      <c r="O36" s="31"/>
      <c r="P36" s="31"/>
      <c r="Q36" s="32"/>
    </row>
    <row r="37" spans="2:17" ht="17.25" customHeight="1" x14ac:dyDescent="0.15">
      <c r="B37" s="26">
        <f t="shared" si="0"/>
        <v>27</v>
      </c>
      <c r="C37" s="27" t="s">
        <v>18</v>
      </c>
      <c r="D37" s="27">
        <f>SUMIF(受注台帳!$F$5:$F$153,C37,受注台帳!$G$5:$G$153)</f>
        <v>18715</v>
      </c>
      <c r="E37" s="27">
        <f>COUNTIF(受注台帳!$F$5:$F$153,C37)</f>
        <v>3</v>
      </c>
      <c r="F37" s="27">
        <f t="shared" si="1"/>
        <v>6238.333333333333</v>
      </c>
      <c r="G37" s="28">
        <f t="shared" si="2"/>
        <v>5.1569827999537066E-3</v>
      </c>
      <c r="L37" s="26"/>
      <c r="M37" s="27" t="s">
        <v>14</v>
      </c>
      <c r="N37" s="31"/>
      <c r="O37" s="31"/>
      <c r="P37" s="31"/>
      <c r="Q37" s="32"/>
    </row>
    <row r="38" spans="2:17" ht="17.25" customHeight="1" x14ac:dyDescent="0.15">
      <c r="B38" s="26">
        <f t="shared" si="0"/>
        <v>48</v>
      </c>
      <c r="C38" s="27" t="s">
        <v>19</v>
      </c>
      <c r="D38" s="27">
        <f>SUMIF(受注台帳!$F$5:$F$153,C38,受注台帳!$G$5:$G$153)</f>
        <v>3330</v>
      </c>
      <c r="E38" s="27">
        <f>COUNTIF(受注台帳!$F$5:$F$153,C38)</f>
        <v>1</v>
      </c>
      <c r="F38" s="27">
        <f t="shared" si="1"/>
        <v>3330</v>
      </c>
      <c r="G38" s="28">
        <f t="shared" si="2"/>
        <v>9.1759298551139965E-4</v>
      </c>
      <c r="L38" s="26"/>
      <c r="M38" s="27" t="s">
        <v>15</v>
      </c>
      <c r="N38" s="31"/>
      <c r="O38" s="31"/>
      <c r="P38" s="31"/>
      <c r="Q38" s="32"/>
    </row>
    <row r="39" spans="2:17" ht="17.25" customHeight="1" x14ac:dyDescent="0.15">
      <c r="B39" s="26">
        <f t="shared" si="0"/>
        <v>11</v>
      </c>
      <c r="C39" s="27" t="s">
        <v>20</v>
      </c>
      <c r="D39" s="27">
        <f>SUMIF(受注台帳!$F$5:$F$153,C39,受注台帳!$G$5:$G$153)</f>
        <v>116940</v>
      </c>
      <c r="E39" s="27">
        <f>COUNTIF(受注台帳!$F$5:$F$153,C39)</f>
        <v>3</v>
      </c>
      <c r="F39" s="27">
        <f t="shared" si="1"/>
        <v>38980</v>
      </c>
      <c r="G39" s="28">
        <f t="shared" si="2"/>
        <v>3.2223220338048975E-2</v>
      </c>
      <c r="L39" s="26"/>
      <c r="M39" s="27" t="s">
        <v>16</v>
      </c>
      <c r="N39" s="31"/>
      <c r="O39" s="31"/>
      <c r="P39" s="31"/>
      <c r="Q39" s="32"/>
    </row>
    <row r="40" spans="2:17" ht="17.25" customHeight="1" x14ac:dyDescent="0.15">
      <c r="B40" s="26">
        <f t="shared" si="0"/>
        <v>25</v>
      </c>
      <c r="C40" s="27" t="s">
        <v>21</v>
      </c>
      <c r="D40" s="27">
        <f>SUMIF(受注台帳!$F$5:$F$153,C40,受注台帳!$G$5:$G$153)</f>
        <v>28698</v>
      </c>
      <c r="E40" s="27">
        <f>COUNTIF(受注台帳!$F$5:$F$153,C40)</f>
        <v>5</v>
      </c>
      <c r="F40" s="27">
        <f t="shared" si="1"/>
        <v>5739.6</v>
      </c>
      <c r="G40" s="28">
        <f t="shared" si="2"/>
        <v>7.9078328823441891E-3</v>
      </c>
      <c r="L40" s="26"/>
      <c r="M40" s="27" t="s">
        <v>17</v>
      </c>
      <c r="N40" s="31"/>
      <c r="O40" s="31"/>
      <c r="P40" s="31"/>
      <c r="Q40" s="32"/>
    </row>
    <row r="41" spans="2:17" ht="17.25" customHeight="1" x14ac:dyDescent="0.15">
      <c r="B41" s="26">
        <f t="shared" si="0"/>
        <v>3</v>
      </c>
      <c r="C41" s="27" t="s">
        <v>22</v>
      </c>
      <c r="D41" s="27">
        <f>SUMIF(受注台帳!$F$5:$F$153,C41,受注台帳!$G$5:$G$153)</f>
        <v>215696</v>
      </c>
      <c r="E41" s="27">
        <f>COUNTIF(受注台帳!$F$5:$F$153,C41)</f>
        <v>6</v>
      </c>
      <c r="F41" s="27">
        <f t="shared" si="1"/>
        <v>35949.333333333336</v>
      </c>
      <c r="G41" s="28">
        <f t="shared" si="2"/>
        <v>5.9435776757617673E-2</v>
      </c>
      <c r="L41" s="26"/>
      <c r="M41" s="27" t="s">
        <v>18</v>
      </c>
      <c r="N41" s="31"/>
      <c r="O41" s="31"/>
      <c r="P41" s="31"/>
      <c r="Q41" s="32"/>
    </row>
    <row r="42" spans="2:17" ht="17.25" customHeight="1" x14ac:dyDescent="0.15">
      <c r="B42" s="26">
        <f t="shared" si="0"/>
        <v>2</v>
      </c>
      <c r="C42" s="27" t="s">
        <v>23</v>
      </c>
      <c r="D42" s="27">
        <f>SUMIF(受注台帳!$F$5:$F$153,C42,受注台帳!$G$5:$G$153)</f>
        <v>263520</v>
      </c>
      <c r="E42" s="27">
        <f>COUNTIF(受注台帳!$F$5:$F$153,C42)</f>
        <v>14</v>
      </c>
      <c r="F42" s="27">
        <f t="shared" si="1"/>
        <v>18822.857142857141</v>
      </c>
      <c r="G42" s="28">
        <f t="shared" si="2"/>
        <v>7.2613844907496713E-2</v>
      </c>
      <c r="L42" s="26"/>
      <c r="M42" s="27" t="s">
        <v>19</v>
      </c>
      <c r="N42" s="31"/>
      <c r="O42" s="31"/>
      <c r="P42" s="31"/>
      <c r="Q42" s="32"/>
    </row>
    <row r="43" spans="2:17" ht="17.25" customHeight="1" x14ac:dyDescent="0.15">
      <c r="B43" s="26">
        <f t="shared" si="0"/>
        <v>10</v>
      </c>
      <c r="C43" s="27" t="s">
        <v>24</v>
      </c>
      <c r="D43" s="27">
        <f>SUMIF(受注台帳!$F$5:$F$153,C43,受注台帳!$G$5:$G$153)</f>
        <v>173731</v>
      </c>
      <c r="E43" s="27">
        <f>COUNTIF(受注台帳!$F$5:$F$153,C43)</f>
        <v>13</v>
      </c>
      <c r="F43" s="27">
        <f t="shared" si="1"/>
        <v>13363.923076923076</v>
      </c>
      <c r="G43" s="28">
        <f t="shared" si="2"/>
        <v>4.7872176266030325E-2</v>
      </c>
      <c r="L43" s="26"/>
      <c r="M43" s="27" t="s">
        <v>20</v>
      </c>
      <c r="N43" s="31"/>
      <c r="O43" s="31"/>
      <c r="P43" s="31"/>
      <c r="Q43" s="32"/>
    </row>
    <row r="44" spans="2:17" ht="17.25" customHeight="1" x14ac:dyDescent="0.15">
      <c r="B44" s="26">
        <f t="shared" si="0"/>
        <v>21</v>
      </c>
      <c r="C44" s="27" t="s">
        <v>25</v>
      </c>
      <c r="D44" s="27">
        <f>SUMIF(受注台帳!$F$5:$F$153,C44,受注台帳!$G$5:$G$153)</f>
        <v>85355</v>
      </c>
      <c r="E44" s="27">
        <f>COUNTIF(受注台帳!$F$5:$F$153,C44)</f>
        <v>7</v>
      </c>
      <c r="F44" s="27">
        <f t="shared" si="1"/>
        <v>12193.571428571429</v>
      </c>
      <c r="G44" s="28">
        <f t="shared" si="2"/>
        <v>2.3519864648145802E-2</v>
      </c>
      <c r="L44" s="26"/>
      <c r="M44" s="27" t="s">
        <v>21</v>
      </c>
      <c r="N44" s="31"/>
      <c r="O44" s="31"/>
      <c r="P44" s="31"/>
      <c r="Q44" s="32"/>
    </row>
    <row r="45" spans="2:17" ht="17.25" customHeight="1" x14ac:dyDescent="0.15">
      <c r="B45" s="26">
        <f t="shared" si="0"/>
        <v>38</v>
      </c>
      <c r="C45" s="27" t="s">
        <v>26</v>
      </c>
      <c r="D45" s="27">
        <f>SUMIF(受注台帳!$F$5:$F$153,C45,受注台帳!$G$5:$G$153)</f>
        <v>7390</v>
      </c>
      <c r="E45" s="27">
        <f>COUNTIF(受注台帳!$F$5:$F$153,C45)</f>
        <v>1</v>
      </c>
      <c r="F45" s="27">
        <f t="shared" si="1"/>
        <v>7390</v>
      </c>
      <c r="G45" s="28">
        <f t="shared" si="2"/>
        <v>2.0363399888676408E-3</v>
      </c>
      <c r="L45" s="26"/>
      <c r="M45" s="27" t="s">
        <v>22</v>
      </c>
      <c r="N45" s="31"/>
      <c r="O45" s="31"/>
      <c r="P45" s="31"/>
      <c r="Q45" s="32"/>
    </row>
    <row r="46" spans="2:17" ht="17.25" customHeight="1" x14ac:dyDescent="0.15">
      <c r="B46" s="26">
        <f t="shared" si="0"/>
        <v>28</v>
      </c>
      <c r="C46" s="27" t="s">
        <v>27</v>
      </c>
      <c r="D46" s="27">
        <f>SUMIF(受注台帳!$F$5:$F$153,C46,受注台帳!$G$5:$G$153)</f>
        <v>13590</v>
      </c>
      <c r="E46" s="27">
        <f>COUNTIF(受注台帳!$F$5:$F$153,C46)</f>
        <v>2</v>
      </c>
      <c r="F46" s="27">
        <f t="shared" si="1"/>
        <v>6795</v>
      </c>
      <c r="G46" s="28">
        <f t="shared" si="2"/>
        <v>3.7447713733032798E-3</v>
      </c>
      <c r="L46" s="26"/>
      <c r="M46" s="27" t="s">
        <v>23</v>
      </c>
      <c r="N46" s="31"/>
      <c r="O46" s="31"/>
      <c r="P46" s="31"/>
      <c r="Q46" s="32"/>
    </row>
    <row r="47" spans="2:17" ht="17.25" customHeight="1" x14ac:dyDescent="0.15">
      <c r="B47" s="26">
        <f t="shared" si="0"/>
        <v>8</v>
      </c>
      <c r="C47" s="27" t="s">
        <v>28</v>
      </c>
      <c r="D47" s="27">
        <f>SUMIF(受注台帳!$F$5:$F$153,C47,受注台帳!$G$5:$G$153)</f>
        <v>181965</v>
      </c>
      <c r="E47" s="27">
        <f>COUNTIF(受注台帳!$F$5:$F$153,C47)</f>
        <v>10</v>
      </c>
      <c r="F47" s="27">
        <f t="shared" si="1"/>
        <v>18196.5</v>
      </c>
      <c r="G47" s="28">
        <f t="shared" si="2"/>
        <v>5.0141083365940489E-2</v>
      </c>
      <c r="L47" s="26"/>
      <c r="M47" s="27" t="s">
        <v>24</v>
      </c>
      <c r="N47" s="31"/>
      <c r="O47" s="31"/>
      <c r="P47" s="31"/>
      <c r="Q47" s="32"/>
    </row>
    <row r="48" spans="2:17" ht="17.25" customHeight="1" x14ac:dyDescent="0.15">
      <c r="B48" s="26">
        <f t="shared" si="0"/>
        <v>26</v>
      </c>
      <c r="C48" s="27" t="s">
        <v>29</v>
      </c>
      <c r="D48" s="27">
        <f>SUMIF(受注台帳!$F$5:$F$153,C48,受注台帳!$G$5:$G$153)</f>
        <v>20095</v>
      </c>
      <c r="E48" s="27">
        <f>COUNTIF(受注台帳!$F$5:$F$153,C48)</f>
        <v>4</v>
      </c>
      <c r="F48" s="27">
        <f t="shared" si="1"/>
        <v>5023.75</v>
      </c>
      <c r="G48" s="28">
        <f t="shared" si="2"/>
        <v>5.5372465597151883E-3</v>
      </c>
      <c r="L48" s="26"/>
      <c r="M48" s="27" t="s">
        <v>25</v>
      </c>
      <c r="N48" s="31"/>
      <c r="O48" s="31"/>
      <c r="P48" s="31"/>
      <c r="Q48" s="32"/>
    </row>
    <row r="49" spans="2:17" ht="17.25" customHeight="1" x14ac:dyDescent="0.15">
      <c r="B49" s="26">
        <f t="shared" si="0"/>
        <v>24</v>
      </c>
      <c r="C49" s="27" t="s">
        <v>30</v>
      </c>
      <c r="D49" s="27">
        <f>SUMIF(受注台帳!$F$5:$F$153,C49,受注台帳!$G$5:$G$153)</f>
        <v>35365</v>
      </c>
      <c r="E49" s="27">
        <f>COUNTIF(受注台帳!$F$5:$F$153,C49)</f>
        <v>1</v>
      </c>
      <c r="F49" s="27">
        <f t="shared" si="1"/>
        <v>35365</v>
      </c>
      <c r="G49" s="28">
        <f t="shared" si="2"/>
        <v>9.7449477275107048E-3</v>
      </c>
      <c r="L49" s="26"/>
      <c r="M49" s="27" t="s">
        <v>26</v>
      </c>
      <c r="N49" s="31"/>
      <c r="O49" s="31"/>
      <c r="P49" s="31"/>
      <c r="Q49" s="32"/>
    </row>
    <row r="50" spans="2:17" ht="17.25" customHeight="1" x14ac:dyDescent="0.15">
      <c r="B50" s="26">
        <f t="shared" si="0"/>
        <v>14</v>
      </c>
      <c r="C50" s="27" t="s">
        <v>31</v>
      </c>
      <c r="D50" s="27">
        <f>SUMIF(受注台帳!$F$5:$F$153,C50,受注台帳!$G$5:$G$153)</f>
        <v>107227</v>
      </c>
      <c r="E50" s="27">
        <f>COUNTIF(受注台帳!$F$5:$F$153,C50)</f>
        <v>2</v>
      </c>
      <c r="F50" s="27">
        <f t="shared" si="1"/>
        <v>53613.5</v>
      </c>
      <c r="G50" s="28">
        <f t="shared" si="2"/>
        <v>2.954676968691617E-2</v>
      </c>
      <c r="L50" s="26"/>
      <c r="M50" s="27" t="s">
        <v>27</v>
      </c>
      <c r="N50" s="31"/>
      <c r="O50" s="31"/>
      <c r="P50" s="31"/>
      <c r="Q50" s="32"/>
    </row>
    <row r="51" spans="2:17" ht="17.25" customHeight="1" x14ac:dyDescent="0.15">
      <c r="B51" s="26">
        <f t="shared" si="0"/>
        <v>6</v>
      </c>
      <c r="C51" s="27" t="s">
        <v>32</v>
      </c>
      <c r="D51" s="27">
        <f>SUMIF(受注台帳!$F$5:$F$153,C51,受注台帳!$G$5:$G$153)</f>
        <v>190134</v>
      </c>
      <c r="E51" s="27">
        <f>COUNTIF(受注台帳!$F$5:$F$153,C51)</f>
        <v>2</v>
      </c>
      <c r="F51" s="27">
        <f t="shared" si="1"/>
        <v>95067</v>
      </c>
      <c r="G51" s="28">
        <f t="shared" si="2"/>
        <v>5.2392079491658999E-2</v>
      </c>
      <c r="L51" s="26"/>
      <c r="M51" s="27" t="s">
        <v>28</v>
      </c>
      <c r="N51" s="31"/>
      <c r="O51" s="31"/>
      <c r="P51" s="31"/>
      <c r="Q51" s="32"/>
    </row>
    <row r="52" spans="2:17" ht="17.25" customHeight="1" x14ac:dyDescent="0.15">
      <c r="B52" s="26">
        <f t="shared" si="0"/>
        <v>1</v>
      </c>
      <c r="C52" s="27" t="s">
        <v>33</v>
      </c>
      <c r="D52" s="27">
        <f>SUMIF(受注台帳!$F$5:$F$153,C52,受注台帳!$G$5:$G$153)</f>
        <v>312000</v>
      </c>
      <c r="E52" s="27">
        <f>COUNTIF(受注台帳!$F$5:$F$153,C52)</f>
        <v>8</v>
      </c>
      <c r="F52" s="27">
        <f t="shared" si="1"/>
        <v>39000</v>
      </c>
      <c r="G52" s="28">
        <f t="shared" si="2"/>
        <v>8.597267611998699E-2</v>
      </c>
      <c r="L52" s="26"/>
      <c r="M52" s="27" t="s">
        <v>29</v>
      </c>
      <c r="N52" s="31"/>
      <c r="O52" s="31"/>
      <c r="P52" s="31"/>
      <c r="Q52" s="32"/>
    </row>
    <row r="53" spans="2:17" ht="17.25" customHeight="1" x14ac:dyDescent="0.15">
      <c r="B53" s="26">
        <f t="shared" si="0"/>
        <v>16</v>
      </c>
      <c r="C53" s="27" t="s">
        <v>34</v>
      </c>
      <c r="D53" s="27">
        <f>SUMIF(受注台帳!$F$5:$F$153,C53,受注台帳!$G$5:$G$153)</f>
        <v>104160</v>
      </c>
      <c r="E53" s="27">
        <f>COUNTIF(受注台帳!$F$5:$F$153,C53)</f>
        <v>2</v>
      </c>
      <c r="F53" s="27">
        <f t="shared" si="1"/>
        <v>52080</v>
      </c>
      <c r="G53" s="28">
        <f t="shared" si="2"/>
        <v>2.8701647258518734E-2</v>
      </c>
      <c r="L53" s="26"/>
      <c r="M53" s="27" t="s">
        <v>30</v>
      </c>
      <c r="N53" s="31"/>
      <c r="O53" s="31"/>
      <c r="P53" s="31"/>
      <c r="Q53" s="32"/>
    </row>
    <row r="54" spans="2:17" ht="17.25" customHeight="1" x14ac:dyDescent="0.15">
      <c r="B54" s="26">
        <f t="shared" si="0"/>
        <v>5</v>
      </c>
      <c r="C54" s="27" t="s">
        <v>35</v>
      </c>
      <c r="D54" s="27">
        <f>SUMIF(受注台帳!$F$5:$F$153,C54,受注台帳!$G$5:$G$153)</f>
        <v>193447</v>
      </c>
      <c r="E54" s="27">
        <f>COUNTIF(受注台帳!$F$5:$F$153,C54)</f>
        <v>3</v>
      </c>
      <c r="F54" s="27">
        <f t="shared" si="1"/>
        <v>64482.333333333336</v>
      </c>
      <c r="G54" s="28">
        <f t="shared" si="2"/>
        <v>5.3304988068535654E-2</v>
      </c>
      <c r="L54" s="26"/>
      <c r="M54" s="27" t="s">
        <v>31</v>
      </c>
      <c r="N54" s="31"/>
      <c r="O54" s="31"/>
      <c r="P54" s="31"/>
      <c r="Q54" s="32"/>
    </row>
    <row r="55" spans="2:17" ht="17.25" customHeight="1" x14ac:dyDescent="0.15">
      <c r="B55" s="26">
        <f t="shared" si="0"/>
        <v>29</v>
      </c>
      <c r="C55" s="27" t="s">
        <v>36</v>
      </c>
      <c r="D55" s="27">
        <f>SUMIF(受注台帳!$F$5:$F$153,C55,受注台帳!$G$5:$G$153)</f>
        <v>12780</v>
      </c>
      <c r="E55" s="27">
        <f>COUNTIF(受注台帳!$F$5:$F$153,C55)</f>
        <v>2</v>
      </c>
      <c r="F55" s="27">
        <f t="shared" si="1"/>
        <v>6390</v>
      </c>
      <c r="G55" s="28">
        <f t="shared" si="2"/>
        <v>3.5215730795302366E-3</v>
      </c>
      <c r="L55" s="26"/>
      <c r="M55" s="27" t="s">
        <v>32</v>
      </c>
      <c r="N55" s="31"/>
      <c r="O55" s="31"/>
      <c r="P55" s="31"/>
      <c r="Q55" s="32"/>
    </row>
    <row r="56" spans="2:17" ht="17.25" customHeight="1" x14ac:dyDescent="0.15">
      <c r="B56" s="26">
        <f t="shared" si="0"/>
        <v>30</v>
      </c>
      <c r="C56" s="27" t="s">
        <v>37</v>
      </c>
      <c r="D56" s="27">
        <f>SUMIF(受注台帳!$F$5:$F$153,C56,受注台帳!$G$5:$G$153)</f>
        <v>9950</v>
      </c>
      <c r="E56" s="27">
        <f>COUNTIF(受注台帳!$F$5:$F$153,C56)</f>
        <v>1</v>
      </c>
      <c r="F56" s="27">
        <f t="shared" si="1"/>
        <v>9950</v>
      </c>
      <c r="G56" s="28">
        <f t="shared" si="2"/>
        <v>2.7417568185700981E-3</v>
      </c>
      <c r="L56" s="26"/>
      <c r="M56" s="27" t="s">
        <v>33</v>
      </c>
      <c r="N56" s="31"/>
      <c r="O56" s="31"/>
      <c r="P56" s="31"/>
      <c r="Q56" s="32"/>
    </row>
    <row r="57" spans="2:17" ht="17.25" customHeight="1" x14ac:dyDescent="0.15">
      <c r="B57" s="26">
        <f t="shared" si="0"/>
        <v>15</v>
      </c>
      <c r="C57" s="27" t="s">
        <v>38</v>
      </c>
      <c r="D57" s="27">
        <f>SUMIF(受注台帳!$F$5:$F$153,C57,受注台帳!$G$5:$G$153)</f>
        <v>106710</v>
      </c>
      <c r="E57" s="27">
        <f>COUNTIF(受注台帳!$F$5:$F$153,C57)</f>
        <v>3</v>
      </c>
      <c r="F57" s="27">
        <f t="shared" si="1"/>
        <v>35570</v>
      </c>
      <c r="G57" s="28">
        <f t="shared" si="2"/>
        <v>2.9404308553730166E-2</v>
      </c>
      <c r="L57" s="26"/>
      <c r="M57" s="27" t="s">
        <v>34</v>
      </c>
      <c r="N57" s="31"/>
      <c r="O57" s="31"/>
      <c r="P57" s="31"/>
      <c r="Q57" s="32"/>
    </row>
    <row r="58" spans="2:17" ht="17.25" customHeight="1" x14ac:dyDescent="0.15">
      <c r="B58" s="26">
        <f t="shared" si="0"/>
        <v>22</v>
      </c>
      <c r="C58" s="27" t="s">
        <v>39</v>
      </c>
      <c r="D58" s="27">
        <f>SUMIF(受注台帳!$F$5:$F$153,C58,受注台帳!$G$5:$G$153)</f>
        <v>64322</v>
      </c>
      <c r="E58" s="27">
        <f>COUNTIF(受注台帳!$F$5:$F$153,C58)</f>
        <v>10</v>
      </c>
      <c r="F58" s="27">
        <f t="shared" si="1"/>
        <v>6432.2</v>
      </c>
      <c r="G58" s="28">
        <f t="shared" si="2"/>
        <v>1.7724148953172446E-2</v>
      </c>
      <c r="L58" s="26"/>
      <c r="M58" s="27" t="s">
        <v>35</v>
      </c>
      <c r="N58" s="31"/>
      <c r="O58" s="31"/>
      <c r="P58" s="31"/>
      <c r="Q58" s="32"/>
    </row>
    <row r="59" spans="2:17" ht="17.25" customHeight="1" x14ac:dyDescent="0.15">
      <c r="B59" s="26">
        <f t="shared" si="0"/>
        <v>45</v>
      </c>
      <c r="C59" s="27" t="s">
        <v>40</v>
      </c>
      <c r="D59" s="27">
        <f>SUMIF(受注台帳!$F$5:$F$153,C59,受注台帳!$G$5:$G$153)</f>
        <v>5790</v>
      </c>
      <c r="E59" s="27">
        <f>COUNTIF(受注台帳!$F$5:$F$153,C59)</f>
        <v>1</v>
      </c>
      <c r="F59" s="27">
        <f t="shared" si="1"/>
        <v>5790</v>
      </c>
      <c r="G59" s="28">
        <f t="shared" si="2"/>
        <v>1.5954544703036047E-3</v>
      </c>
      <c r="L59" s="26"/>
      <c r="M59" s="27" t="s">
        <v>36</v>
      </c>
      <c r="N59" s="31"/>
      <c r="O59" s="31"/>
      <c r="P59" s="31"/>
      <c r="Q59" s="32"/>
    </row>
    <row r="60" spans="2:17" ht="17.25" customHeight="1" x14ac:dyDescent="0.15">
      <c r="B60" s="26">
        <f t="shared" si="0"/>
        <v>35</v>
      </c>
      <c r="C60" s="27" t="s">
        <v>41</v>
      </c>
      <c r="D60" s="27">
        <f>SUMIF(受注台帳!$F$5:$F$153,C60,受注台帳!$G$5:$G$153)</f>
        <v>7550</v>
      </c>
      <c r="E60" s="27">
        <f>COUNTIF(受注台帳!$F$5:$F$153,C60)</f>
        <v>1</v>
      </c>
      <c r="F60" s="27">
        <f t="shared" si="1"/>
        <v>7550</v>
      </c>
      <c r="G60" s="28">
        <f t="shared" si="2"/>
        <v>2.0804285407240442E-3</v>
      </c>
      <c r="L60" s="26"/>
      <c r="M60" s="27" t="s">
        <v>37</v>
      </c>
      <c r="N60" s="31"/>
      <c r="O60" s="31"/>
      <c r="P60" s="31"/>
      <c r="Q60" s="32"/>
    </row>
    <row r="61" spans="2:17" ht="17.25" customHeight="1" x14ac:dyDescent="0.15">
      <c r="B61" s="26">
        <f t="shared" si="0"/>
        <v>36</v>
      </c>
      <c r="C61" s="27" t="s">
        <v>42</v>
      </c>
      <c r="D61" s="27">
        <f>SUMIF(受注台帳!$F$5:$F$153,C61,受注台帳!$G$5:$G$153)</f>
        <v>7500</v>
      </c>
      <c r="E61" s="27">
        <f>COUNTIF(受注台帳!$F$5:$F$153,C61)</f>
        <v>1</v>
      </c>
      <c r="F61" s="27">
        <f t="shared" si="1"/>
        <v>7500</v>
      </c>
      <c r="G61" s="28">
        <f t="shared" si="2"/>
        <v>2.0666508682689183E-3</v>
      </c>
      <c r="L61" s="26"/>
      <c r="M61" s="27" t="s">
        <v>38</v>
      </c>
      <c r="N61" s="31"/>
      <c r="O61" s="31"/>
      <c r="P61" s="31"/>
      <c r="Q61" s="32"/>
    </row>
    <row r="62" spans="2:17" ht="17.25" customHeight="1" x14ac:dyDescent="0.15">
      <c r="B62" s="26">
        <f t="shared" si="0"/>
        <v>43</v>
      </c>
      <c r="C62" s="27" t="s">
        <v>43</v>
      </c>
      <c r="D62" s="27">
        <f>SUMIF(受注台帳!$F$5:$F$153,C62,受注台帳!$G$5:$G$153)</f>
        <v>5960</v>
      </c>
      <c r="E62" s="27">
        <f>COUNTIF(受注台帳!$F$5:$F$153,C62)</f>
        <v>1</v>
      </c>
      <c r="F62" s="27">
        <f t="shared" si="1"/>
        <v>5960</v>
      </c>
      <c r="G62" s="28">
        <f t="shared" si="2"/>
        <v>1.6422985566510336E-3</v>
      </c>
      <c r="L62" s="26"/>
      <c r="M62" s="27" t="s">
        <v>39</v>
      </c>
      <c r="N62" s="31"/>
      <c r="O62" s="31"/>
      <c r="P62" s="31"/>
      <c r="Q62" s="32"/>
    </row>
    <row r="63" spans="2:17" ht="17.25" customHeight="1" x14ac:dyDescent="0.15">
      <c r="B63" s="26">
        <f t="shared" si="0"/>
        <v>30</v>
      </c>
      <c r="C63" s="27" t="s">
        <v>44</v>
      </c>
      <c r="D63" s="27">
        <f>SUMIF(受注台帳!$F$5:$F$153,C63,受注台帳!$G$5:$G$153)</f>
        <v>9950</v>
      </c>
      <c r="E63" s="27">
        <f>COUNTIF(受注台帳!$F$5:$F$153,C63)</f>
        <v>1</v>
      </c>
      <c r="F63" s="27">
        <f t="shared" si="1"/>
        <v>9950</v>
      </c>
      <c r="G63" s="28">
        <f t="shared" si="2"/>
        <v>2.7417568185700981E-3</v>
      </c>
      <c r="L63" s="26"/>
      <c r="M63" s="27" t="s">
        <v>40</v>
      </c>
      <c r="N63" s="31"/>
      <c r="O63" s="31"/>
      <c r="P63" s="31"/>
      <c r="Q63" s="32"/>
    </row>
    <row r="64" spans="2:17" ht="17.25" customHeight="1" x14ac:dyDescent="0.15">
      <c r="B64" s="26">
        <f t="shared" si="0"/>
        <v>36</v>
      </c>
      <c r="C64" s="27" t="s">
        <v>42</v>
      </c>
      <c r="D64" s="27">
        <f>SUMIF(受注台帳!$F$5:$F$153,C64,受注台帳!$G$5:$G$153)</f>
        <v>7500</v>
      </c>
      <c r="E64" s="27">
        <f>COUNTIF(受注台帳!$F$5:$F$153,C64)</f>
        <v>1</v>
      </c>
      <c r="F64" s="27">
        <f t="shared" si="1"/>
        <v>7500</v>
      </c>
      <c r="G64" s="28">
        <f t="shared" si="2"/>
        <v>2.0666508682689183E-3</v>
      </c>
      <c r="L64" s="26"/>
      <c r="M64" s="27" t="s">
        <v>41</v>
      </c>
      <c r="N64" s="31"/>
      <c r="O64" s="31"/>
      <c r="P64" s="31"/>
      <c r="Q64" s="32"/>
    </row>
    <row r="65" spans="2:17" ht="17.25" customHeight="1" x14ac:dyDescent="0.15">
      <c r="B65" s="26">
        <f t="shared" si="0"/>
        <v>13</v>
      </c>
      <c r="C65" s="27" t="s">
        <v>45</v>
      </c>
      <c r="D65" s="27">
        <f>SUMIF(受注台帳!$F$5:$F$153,C65,受注台帳!$G$5:$G$153)</f>
        <v>113520</v>
      </c>
      <c r="E65" s="27">
        <f>COUNTIF(受注台帳!$F$5:$F$153,C65)</f>
        <v>5</v>
      </c>
      <c r="F65" s="27">
        <f t="shared" si="1"/>
        <v>22704</v>
      </c>
      <c r="G65" s="28">
        <f t="shared" si="2"/>
        <v>3.1280827542118347E-2</v>
      </c>
      <c r="L65" s="26"/>
      <c r="M65" s="27" t="s">
        <v>42</v>
      </c>
      <c r="N65" s="31"/>
      <c r="O65" s="31"/>
      <c r="P65" s="31"/>
      <c r="Q65" s="32"/>
    </row>
    <row r="66" spans="2:17" ht="17.25" customHeight="1" x14ac:dyDescent="0.15">
      <c r="B66" s="26">
        <f t="shared" si="0"/>
        <v>47</v>
      </c>
      <c r="C66" s="27" t="s">
        <v>46</v>
      </c>
      <c r="D66" s="27">
        <f>SUMIF(受注台帳!$F$5:$F$153,C66,受注台帳!$G$5:$G$153)</f>
        <v>5360</v>
      </c>
      <c r="E66" s="27">
        <f>COUNTIF(受注台帳!$F$5:$F$153,C66)</f>
        <v>1</v>
      </c>
      <c r="F66" s="27">
        <f t="shared" si="1"/>
        <v>5360</v>
      </c>
      <c r="G66" s="28">
        <f t="shared" si="2"/>
        <v>1.4769664871895202E-3</v>
      </c>
      <c r="L66" s="26"/>
      <c r="M66" s="27" t="s">
        <v>43</v>
      </c>
      <c r="N66" s="31"/>
      <c r="O66" s="31"/>
      <c r="P66" s="31"/>
      <c r="Q66" s="32"/>
    </row>
    <row r="67" spans="2:17" ht="17.25" customHeight="1" x14ac:dyDescent="0.15">
      <c r="B67" s="26">
        <f t="shared" si="0"/>
        <v>34</v>
      </c>
      <c r="C67" s="27" t="s">
        <v>47</v>
      </c>
      <c r="D67" s="27">
        <f>SUMIF(受注台帳!$F$5:$F$153,C67,受注台帳!$G$5:$G$153)</f>
        <v>7575</v>
      </c>
      <c r="E67" s="27">
        <f>COUNTIF(受注台帳!$F$5:$F$153,C67)</f>
        <v>1</v>
      </c>
      <c r="F67" s="27">
        <f t="shared" si="1"/>
        <v>7575</v>
      </c>
      <c r="G67" s="28">
        <f t="shared" si="2"/>
        <v>2.0873173769516075E-3</v>
      </c>
      <c r="L67" s="26"/>
      <c r="M67" s="27" t="s">
        <v>44</v>
      </c>
      <c r="N67" s="31"/>
      <c r="O67" s="31"/>
      <c r="P67" s="31"/>
      <c r="Q67" s="32"/>
    </row>
    <row r="68" spans="2:17" ht="17.25" customHeight="1" x14ac:dyDescent="0.15">
      <c r="B68" s="26">
        <f t="shared" si="0"/>
        <v>40</v>
      </c>
      <c r="C68" s="27" t="s">
        <v>48</v>
      </c>
      <c r="D68" s="27">
        <f>SUMIF(受注台帳!$F$5:$F$153,C68,受注台帳!$G$5:$G$153)</f>
        <v>7330</v>
      </c>
      <c r="E68" s="27">
        <f>COUNTIF(受注台帳!$F$5:$F$153,C68)</f>
        <v>1</v>
      </c>
      <c r="F68" s="27">
        <f t="shared" si="1"/>
        <v>7330</v>
      </c>
      <c r="G68" s="28">
        <f t="shared" si="2"/>
        <v>2.0198067819214892E-3</v>
      </c>
      <c r="L68" s="26"/>
      <c r="M68" s="27" t="s">
        <v>42</v>
      </c>
      <c r="N68" s="31"/>
      <c r="O68" s="31"/>
      <c r="P68" s="31"/>
      <c r="Q68" s="32"/>
    </row>
    <row r="69" spans="2:17" ht="17.25" customHeight="1" x14ac:dyDescent="0.15">
      <c r="B69" s="26">
        <f t="shared" si="0"/>
        <v>23</v>
      </c>
      <c r="C69" s="27" t="s">
        <v>49</v>
      </c>
      <c r="D69" s="27">
        <f>SUMIF(受注台帳!$F$5:$F$153,C69,受注台帳!$G$5:$G$153)</f>
        <v>62920</v>
      </c>
      <c r="E69" s="27">
        <f>COUNTIF(受注台帳!$F$5:$F$153,C69)</f>
        <v>2</v>
      </c>
      <c r="F69" s="27">
        <f t="shared" si="1"/>
        <v>31460</v>
      </c>
      <c r="G69" s="28">
        <f t="shared" si="2"/>
        <v>1.7337823017530712E-2</v>
      </c>
      <c r="L69" s="26"/>
      <c r="M69" s="27" t="s">
        <v>45</v>
      </c>
      <c r="N69" s="31"/>
      <c r="O69" s="31"/>
      <c r="P69" s="31"/>
      <c r="Q69" s="32"/>
    </row>
    <row r="70" spans="2:17" ht="17.25" customHeight="1" x14ac:dyDescent="0.15">
      <c r="B70" s="26">
        <f t="shared" si="0"/>
        <v>18</v>
      </c>
      <c r="C70" s="27" t="s">
        <v>50</v>
      </c>
      <c r="D70" s="27">
        <f>SUMIF(受注台帳!$F$5:$F$153,C70,受注台帳!$G$5:$G$153)</f>
        <v>98119</v>
      </c>
      <c r="E70" s="27">
        <f>COUNTIF(受注台帳!$F$5:$F$153,C70)</f>
        <v>2</v>
      </c>
      <c r="F70" s="27">
        <f t="shared" si="1"/>
        <v>49059.5</v>
      </c>
      <c r="G70" s="28">
        <f t="shared" si="2"/>
        <v>2.7037028872490397E-2</v>
      </c>
      <c r="L70" s="26"/>
      <c r="M70" s="27" t="s">
        <v>46</v>
      </c>
      <c r="N70" s="31"/>
      <c r="O70" s="31"/>
      <c r="P70" s="31"/>
      <c r="Q70" s="32"/>
    </row>
    <row r="71" spans="2:17" ht="17.25" customHeight="1" x14ac:dyDescent="0.15">
      <c r="B71" s="26">
        <f t="shared" si="0"/>
        <v>32</v>
      </c>
      <c r="C71" s="27" t="s">
        <v>51</v>
      </c>
      <c r="D71" s="27">
        <f>SUMIF(受注台帳!$F$5:$F$153,C71,受注台帳!$G$5:$G$153)</f>
        <v>9705</v>
      </c>
      <c r="E71" s="27">
        <f>COUNTIF(受注台帳!$F$5:$F$153,C71)</f>
        <v>1</v>
      </c>
      <c r="F71" s="27">
        <f t="shared" si="1"/>
        <v>9705</v>
      </c>
      <c r="G71" s="28">
        <f t="shared" si="2"/>
        <v>2.6742462235399798E-3</v>
      </c>
      <c r="L71" s="26"/>
      <c r="M71" s="27" t="s">
        <v>47</v>
      </c>
      <c r="N71" s="31"/>
      <c r="O71" s="31"/>
      <c r="P71" s="31"/>
      <c r="Q71" s="32"/>
    </row>
    <row r="72" spans="2:17" ht="17.25" customHeight="1" x14ac:dyDescent="0.15">
      <c r="B72" s="26">
        <f t="shared" si="0"/>
        <v>12</v>
      </c>
      <c r="C72" s="27" t="s">
        <v>52</v>
      </c>
      <c r="D72" s="27">
        <f>SUMIF(受注台帳!$F$5:$F$153,C72,受注台帳!$G$5:$G$153)</f>
        <v>116465</v>
      </c>
      <c r="E72" s="27">
        <f>COUNTIF(受注台帳!$F$5:$F$153,C72)</f>
        <v>4</v>
      </c>
      <c r="F72" s="27">
        <f t="shared" si="1"/>
        <v>29116.25</v>
      </c>
      <c r="G72" s="28">
        <f t="shared" si="2"/>
        <v>3.2092332449725272E-2</v>
      </c>
      <c r="L72" s="26"/>
      <c r="M72" s="27" t="s">
        <v>48</v>
      </c>
      <c r="N72" s="31"/>
      <c r="O72" s="31"/>
      <c r="P72" s="31"/>
      <c r="Q72" s="32"/>
    </row>
    <row r="73" spans="2:17" ht="17.25" customHeight="1" x14ac:dyDescent="0.15">
      <c r="B73" s="26">
        <f t="shared" si="0"/>
        <v>4</v>
      </c>
      <c r="C73" s="27" t="s">
        <v>53</v>
      </c>
      <c r="D73" s="27">
        <f>SUMIF(受注台帳!$F$5:$F$153,C73,受注台帳!$G$5:$G$153)</f>
        <v>208815</v>
      </c>
      <c r="E73" s="27">
        <f>COUNTIF(受注台帳!$F$5:$F$153,C73)</f>
        <v>4</v>
      </c>
      <c r="F73" s="27">
        <f t="shared" si="1"/>
        <v>52203.75</v>
      </c>
      <c r="G73" s="28">
        <f t="shared" si="2"/>
        <v>5.753969347434322E-2</v>
      </c>
      <c r="L73" s="26"/>
      <c r="M73" s="27" t="s">
        <v>49</v>
      </c>
      <c r="N73" s="31"/>
      <c r="O73" s="31"/>
      <c r="P73" s="31"/>
      <c r="Q73" s="32"/>
    </row>
    <row r="74" spans="2:17" ht="17.25" customHeight="1" x14ac:dyDescent="0.15">
      <c r="B74" s="26">
        <f t="shared" si="0"/>
        <v>39</v>
      </c>
      <c r="C74" s="27" t="s">
        <v>54</v>
      </c>
      <c r="D74" s="27">
        <f>SUMIF(受注台帳!$F$5:$F$153,C74,受注台帳!$G$5:$G$153)</f>
        <v>7356</v>
      </c>
      <c r="E74" s="27">
        <f>COUNTIF(受注台帳!$F$5:$F$153,C74)</f>
        <v>1</v>
      </c>
      <c r="F74" s="27">
        <f t="shared" si="1"/>
        <v>7356</v>
      </c>
      <c r="G74" s="28">
        <f t="shared" si="2"/>
        <v>2.0269711715981548E-3</v>
      </c>
      <c r="L74" s="26"/>
      <c r="M74" s="27" t="s">
        <v>50</v>
      </c>
      <c r="N74" s="31"/>
      <c r="O74" s="31"/>
      <c r="P74" s="31"/>
      <c r="Q74" s="32"/>
    </row>
    <row r="75" spans="2:17" ht="17.25" customHeight="1" x14ac:dyDescent="0.15">
      <c r="B75" s="26">
        <f t="shared" si="0"/>
        <v>33</v>
      </c>
      <c r="C75" s="27" t="s">
        <v>55</v>
      </c>
      <c r="D75" s="27">
        <f>SUMIF(受注台帳!$F$5:$F$153,C75,受注台帳!$G$5:$G$153)</f>
        <v>7905</v>
      </c>
      <c r="E75" s="27">
        <f>COUNTIF(受注台帳!$F$5:$F$153,C75)</f>
        <v>1</v>
      </c>
      <c r="F75" s="27">
        <f t="shared" si="1"/>
        <v>7905</v>
      </c>
      <c r="G75" s="28">
        <f t="shared" si="2"/>
        <v>2.1782500151554399E-3</v>
      </c>
      <c r="L75" s="26"/>
      <c r="M75" s="27" t="s">
        <v>51</v>
      </c>
      <c r="N75" s="31"/>
      <c r="O75" s="31"/>
      <c r="P75" s="31"/>
      <c r="Q75" s="32"/>
    </row>
    <row r="76" spans="2:17" ht="17.25" customHeight="1" x14ac:dyDescent="0.15">
      <c r="B76" s="26">
        <f t="shared" si="0"/>
        <v>19</v>
      </c>
      <c r="C76" s="27" t="s">
        <v>56</v>
      </c>
      <c r="D76" s="27">
        <f>SUMIF(受注台帳!$F$5:$F$153,C76,受注台帳!$G$5:$G$153)</f>
        <v>96350</v>
      </c>
      <c r="E76" s="27">
        <f>COUNTIF(受注台帳!$F$5:$F$153,C76)</f>
        <v>1</v>
      </c>
      <c r="F76" s="27">
        <f t="shared" si="1"/>
        <v>96350</v>
      </c>
      <c r="G76" s="28">
        <f t="shared" si="2"/>
        <v>2.6549574821028033E-2</v>
      </c>
      <c r="L76" s="26"/>
      <c r="M76" s="27" t="s">
        <v>52</v>
      </c>
      <c r="N76" s="31"/>
      <c r="O76" s="31"/>
      <c r="P76" s="31"/>
      <c r="Q76" s="32"/>
    </row>
    <row r="77" spans="2:17" ht="17.25" customHeight="1" thickBot="1" x14ac:dyDescent="0.2">
      <c r="B77" s="33">
        <f t="shared" si="0"/>
        <v>41</v>
      </c>
      <c r="C77" s="34" t="s">
        <v>57</v>
      </c>
      <c r="D77" s="34">
        <f>SUMIF(受注台帳!$F$5:$F$153,C77,受注台帳!$G$5:$G$153)</f>
        <v>6950</v>
      </c>
      <c r="E77" s="34">
        <f>COUNTIF(受注台帳!$F$5:$F$153,C77)</f>
        <v>1</v>
      </c>
      <c r="F77" s="34">
        <f t="shared" si="1"/>
        <v>6950</v>
      </c>
      <c r="G77" s="35">
        <f t="shared" si="2"/>
        <v>1.9150964712625308E-3</v>
      </c>
      <c r="L77" s="26"/>
      <c r="M77" s="27" t="s">
        <v>53</v>
      </c>
      <c r="N77" s="31"/>
      <c r="O77" s="31"/>
      <c r="P77" s="31"/>
      <c r="Q77" s="32"/>
    </row>
    <row r="78" spans="2:17" ht="17.25" customHeight="1" thickTop="1" thickBot="1" x14ac:dyDescent="0.2">
      <c r="B78" s="36"/>
      <c r="C78" s="37" t="s">
        <v>58</v>
      </c>
      <c r="D78" s="50">
        <f>SUM(D30:D77)</f>
        <v>3629060</v>
      </c>
      <c r="E78" s="38">
        <f>SUM(E30:E77)</f>
        <v>150</v>
      </c>
      <c r="F78" s="49">
        <f>SUM(F30:F77)</f>
        <v>1227875.615934066</v>
      </c>
      <c r="G78" s="39">
        <f t="shared" si="2"/>
        <v>1</v>
      </c>
      <c r="L78" s="26"/>
      <c r="M78" s="27" t="s">
        <v>54</v>
      </c>
      <c r="N78" s="31"/>
      <c r="O78" s="31"/>
      <c r="P78" s="31"/>
      <c r="Q78" s="32"/>
    </row>
    <row r="79" spans="2:17" ht="17.25" customHeight="1" x14ac:dyDescent="0.15">
      <c r="L79" s="26"/>
      <c r="M79" s="27" t="s">
        <v>55</v>
      </c>
      <c r="N79" s="31"/>
      <c r="O79" s="31"/>
      <c r="P79" s="31"/>
      <c r="Q79" s="32"/>
    </row>
    <row r="80" spans="2:17" ht="17.25" customHeight="1" x14ac:dyDescent="0.15">
      <c r="L80" s="26"/>
      <c r="M80" s="27" t="s">
        <v>56</v>
      </c>
      <c r="N80" s="31"/>
      <c r="O80" s="31"/>
      <c r="P80" s="31"/>
      <c r="Q80" s="32"/>
    </row>
    <row r="81" spans="4:17" ht="17.25" customHeight="1" thickBot="1" x14ac:dyDescent="0.2">
      <c r="L81" s="33"/>
      <c r="M81" s="34" t="s">
        <v>57</v>
      </c>
      <c r="N81" s="40"/>
      <c r="O81" s="40"/>
      <c r="P81" s="40"/>
      <c r="Q81" s="41"/>
    </row>
    <row r="82" spans="4:17" ht="17.25" customHeight="1" thickTop="1" thickBot="1" x14ac:dyDescent="0.2">
      <c r="L82" s="36"/>
      <c r="M82" s="37" t="s">
        <v>58</v>
      </c>
      <c r="N82" s="42"/>
      <c r="O82" s="42"/>
      <c r="P82" s="42"/>
      <c r="Q82" s="43"/>
    </row>
    <row r="83" spans="4:17" s="18" customFormat="1" ht="17.25" customHeight="1" x14ac:dyDescent="0.15">
      <c r="D83" s="44"/>
      <c r="J83" s="45"/>
      <c r="K83" s="46"/>
      <c r="L83" s="47"/>
      <c r="M83" s="47"/>
      <c r="N83" s="47"/>
      <c r="O83" s="48"/>
    </row>
    <row r="84" spans="4:17" s="18" customFormat="1" ht="17.25" customHeight="1" x14ac:dyDescent="0.15">
      <c r="D84" s="44"/>
      <c r="J84" s="45"/>
      <c r="K84" s="46"/>
      <c r="L84" s="47"/>
      <c r="M84" s="47"/>
      <c r="N84" s="47"/>
      <c r="O84" s="48"/>
    </row>
  </sheetData>
  <mergeCells count="16">
    <mergeCell ref="A1:G1"/>
    <mergeCell ref="C18:F18"/>
    <mergeCell ref="N18:O18"/>
    <mergeCell ref="B28:B29"/>
    <mergeCell ref="C28:C29"/>
    <mergeCell ref="D28:D29"/>
    <mergeCell ref="E28:E29"/>
    <mergeCell ref="F28:F29"/>
    <mergeCell ref="G28:G29"/>
    <mergeCell ref="Q32:Q33"/>
    <mergeCell ref="M30:P30"/>
    <mergeCell ref="L32:L33"/>
    <mergeCell ref="M32:M33"/>
    <mergeCell ref="N32:N33"/>
    <mergeCell ref="O32:O33"/>
    <mergeCell ref="P32:P33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4:I153"/>
  <sheetViews>
    <sheetView topLeftCell="A5" workbookViewId="0">
      <selection activeCell="A3" sqref="A3"/>
    </sheetView>
  </sheetViews>
  <sheetFormatPr defaultRowHeight="17.25" customHeight="1" x14ac:dyDescent="0.15"/>
  <cols>
    <col min="1" max="1" width="6.625" style="10" customWidth="1"/>
    <col min="2" max="2" width="9" style="10"/>
    <col min="3" max="3" width="11.125" style="11" customWidth="1"/>
    <col min="4" max="4" width="12.25" style="10" customWidth="1"/>
    <col min="5" max="5" width="8.5" style="9" customWidth="1"/>
    <col min="6" max="6" width="9.875" style="10" customWidth="1"/>
    <col min="7" max="7" width="9.875" style="12" customWidth="1"/>
    <col min="8" max="9" width="9" style="9"/>
    <col min="10" max="16384" width="9" style="10"/>
  </cols>
  <sheetData>
    <row r="4" spans="2:9" ht="17.25" customHeight="1" x14ac:dyDescent="0.15">
      <c r="B4" s="5" t="s">
        <v>59</v>
      </c>
      <c r="C4" s="6" t="s">
        <v>60</v>
      </c>
      <c r="D4" s="5" t="s">
        <v>61</v>
      </c>
      <c r="E4" s="5" t="s">
        <v>62</v>
      </c>
      <c r="F4" s="5" t="s">
        <v>5</v>
      </c>
      <c r="G4" s="7" t="s">
        <v>63</v>
      </c>
      <c r="H4" s="5" t="s">
        <v>64</v>
      </c>
      <c r="I4" s="5" t="s">
        <v>65</v>
      </c>
    </row>
    <row r="5" spans="2:9" ht="17.25" customHeight="1" x14ac:dyDescent="0.15">
      <c r="B5" s="13">
        <v>1</v>
      </c>
      <c r="C5" s="14">
        <v>37809.683287037034</v>
      </c>
      <c r="D5" s="13" t="s">
        <v>66</v>
      </c>
      <c r="E5" s="8" t="s">
        <v>67</v>
      </c>
      <c r="F5" s="13" t="s">
        <v>68</v>
      </c>
      <c r="G5" s="15">
        <v>9993</v>
      </c>
      <c r="H5" s="8"/>
      <c r="I5" s="8" t="s">
        <v>69</v>
      </c>
    </row>
    <row r="6" spans="2:9" ht="17.25" customHeight="1" x14ac:dyDescent="0.15">
      <c r="B6" s="13">
        <v>2</v>
      </c>
      <c r="C6" s="14">
        <v>37810.684861111113</v>
      </c>
      <c r="D6" s="13" t="s">
        <v>70</v>
      </c>
      <c r="E6" s="8" t="s">
        <v>67</v>
      </c>
      <c r="F6" s="13" t="s">
        <v>68</v>
      </c>
      <c r="G6" s="15">
        <v>5960</v>
      </c>
      <c r="H6" s="8"/>
      <c r="I6" s="8" t="s">
        <v>71</v>
      </c>
    </row>
    <row r="7" spans="2:9" ht="17.25" customHeight="1" x14ac:dyDescent="0.15">
      <c r="B7" s="13">
        <v>3</v>
      </c>
      <c r="C7" s="14">
        <v>37813.488032407404</v>
      </c>
      <c r="D7" s="13" t="s">
        <v>72</v>
      </c>
      <c r="E7" s="8" t="s">
        <v>73</v>
      </c>
      <c r="F7" s="13" t="s">
        <v>55</v>
      </c>
      <c r="G7" s="15">
        <v>7905</v>
      </c>
      <c r="H7" s="8" t="s">
        <v>74</v>
      </c>
      <c r="I7" s="8"/>
    </row>
    <row r="8" spans="2:9" ht="17.25" customHeight="1" x14ac:dyDescent="0.15">
      <c r="B8" s="13">
        <v>4</v>
      </c>
      <c r="C8" s="14">
        <v>37821.974398148152</v>
      </c>
      <c r="D8" s="13" t="s">
        <v>75</v>
      </c>
      <c r="E8" s="8" t="s">
        <v>67</v>
      </c>
      <c r="F8" s="13" t="s">
        <v>76</v>
      </c>
      <c r="G8" s="15">
        <v>96350</v>
      </c>
      <c r="H8" s="8"/>
      <c r="I8" s="8" t="s">
        <v>71</v>
      </c>
    </row>
    <row r="9" spans="2:9" ht="17.25" customHeight="1" x14ac:dyDescent="0.15">
      <c r="B9" s="13">
        <v>5</v>
      </c>
      <c r="C9" s="14">
        <v>37821.014907407407</v>
      </c>
      <c r="D9" s="13" t="s">
        <v>77</v>
      </c>
      <c r="E9" s="8" t="s">
        <v>73</v>
      </c>
      <c r="F9" s="13" t="s">
        <v>68</v>
      </c>
      <c r="G9" s="15">
        <v>5903</v>
      </c>
      <c r="H9" s="8"/>
      <c r="I9" s="8" t="s">
        <v>71</v>
      </c>
    </row>
    <row r="10" spans="2:9" ht="17.25" customHeight="1" x14ac:dyDescent="0.15">
      <c r="B10" s="13">
        <v>6</v>
      </c>
      <c r="C10" s="14">
        <v>37822.602789351855</v>
      </c>
      <c r="D10" s="13" t="s">
        <v>78</v>
      </c>
      <c r="E10" s="8" t="s">
        <v>73</v>
      </c>
      <c r="F10" s="13" t="s">
        <v>79</v>
      </c>
      <c r="G10" s="15">
        <v>7500</v>
      </c>
      <c r="H10" s="8"/>
      <c r="I10" s="8" t="s">
        <v>71</v>
      </c>
    </row>
    <row r="11" spans="2:9" ht="17.25" customHeight="1" x14ac:dyDescent="0.15">
      <c r="B11" s="13">
        <v>7</v>
      </c>
      <c r="C11" s="14">
        <v>37822.7190625</v>
      </c>
      <c r="D11" s="13" t="s">
        <v>80</v>
      </c>
      <c r="E11" s="8" t="s">
        <v>67</v>
      </c>
      <c r="F11" s="13" t="s">
        <v>81</v>
      </c>
      <c r="G11" s="15">
        <v>9950</v>
      </c>
      <c r="H11" s="8"/>
      <c r="I11" s="8" t="s">
        <v>71</v>
      </c>
    </row>
    <row r="12" spans="2:9" ht="17.25" customHeight="1" x14ac:dyDescent="0.15">
      <c r="B12" s="13">
        <v>8</v>
      </c>
      <c r="C12" s="14">
        <v>37822.788599537038</v>
      </c>
      <c r="D12" s="13" t="s">
        <v>82</v>
      </c>
      <c r="E12" s="8" t="s">
        <v>67</v>
      </c>
      <c r="F12" s="13" t="s">
        <v>81</v>
      </c>
      <c r="G12" s="15">
        <v>9950</v>
      </c>
      <c r="H12" s="8" t="s">
        <v>74</v>
      </c>
      <c r="I12" s="8"/>
    </row>
    <row r="13" spans="2:9" ht="17.25" customHeight="1" x14ac:dyDescent="0.15">
      <c r="B13" s="13">
        <v>9</v>
      </c>
      <c r="C13" s="14">
        <v>37823.458460648151</v>
      </c>
      <c r="D13" s="13" t="s">
        <v>83</v>
      </c>
      <c r="E13" s="8" t="s">
        <v>73</v>
      </c>
      <c r="F13" s="13" t="s">
        <v>84</v>
      </c>
      <c r="G13" s="15">
        <v>7390</v>
      </c>
      <c r="H13" s="8" t="s">
        <v>74</v>
      </c>
      <c r="I13" s="8"/>
    </row>
    <row r="14" spans="2:9" ht="17.25" customHeight="1" x14ac:dyDescent="0.15">
      <c r="B14" s="13">
        <v>12</v>
      </c>
      <c r="C14" s="14">
        <v>37823.963854166665</v>
      </c>
      <c r="D14" s="13" t="s">
        <v>85</v>
      </c>
      <c r="E14" s="8" t="s">
        <v>67</v>
      </c>
      <c r="F14" s="13" t="s">
        <v>86</v>
      </c>
      <c r="G14" s="15">
        <v>5903</v>
      </c>
      <c r="H14" s="8" t="s">
        <v>74</v>
      </c>
      <c r="I14" s="8"/>
    </row>
    <row r="15" spans="2:9" ht="17.25" customHeight="1" x14ac:dyDescent="0.15">
      <c r="B15" s="13">
        <v>13</v>
      </c>
      <c r="C15" s="14">
        <v>37824.009652777779</v>
      </c>
      <c r="D15" s="13" t="s">
        <v>87</v>
      </c>
      <c r="E15" s="8" t="s">
        <v>73</v>
      </c>
      <c r="F15" s="13" t="s">
        <v>81</v>
      </c>
      <c r="G15" s="15">
        <v>7500</v>
      </c>
      <c r="H15" s="8" t="s">
        <v>74</v>
      </c>
      <c r="I15" s="8"/>
    </row>
    <row r="16" spans="2:9" ht="17.25" customHeight="1" x14ac:dyDescent="0.15">
      <c r="B16" s="13">
        <v>14</v>
      </c>
      <c r="C16" s="14">
        <v>37824.801932870374</v>
      </c>
      <c r="D16" s="13" t="s">
        <v>88</v>
      </c>
      <c r="E16" s="8" t="s">
        <v>73</v>
      </c>
      <c r="F16" s="13" t="s">
        <v>89</v>
      </c>
      <c r="G16" s="15">
        <v>37950</v>
      </c>
      <c r="H16" s="8"/>
      <c r="I16" s="8" t="s">
        <v>71</v>
      </c>
    </row>
    <row r="17" spans="2:9" ht="17.25" customHeight="1" x14ac:dyDescent="0.15">
      <c r="B17" s="13">
        <v>15</v>
      </c>
      <c r="C17" s="14">
        <v>37824.96334490741</v>
      </c>
      <c r="D17" s="13" t="s">
        <v>90</v>
      </c>
      <c r="E17" s="8" t="s">
        <v>67</v>
      </c>
      <c r="F17" s="13" t="s">
        <v>81</v>
      </c>
      <c r="G17" s="15">
        <v>7963</v>
      </c>
      <c r="H17" s="8"/>
      <c r="I17" s="8" t="s">
        <v>71</v>
      </c>
    </row>
    <row r="18" spans="2:9" ht="17.25" customHeight="1" x14ac:dyDescent="0.15">
      <c r="B18" s="13">
        <v>16</v>
      </c>
      <c r="C18" s="14">
        <v>37825.974907407406</v>
      </c>
      <c r="D18" s="13" t="s">
        <v>91</v>
      </c>
      <c r="E18" s="8" t="s">
        <v>67</v>
      </c>
      <c r="F18" s="13" t="s">
        <v>57</v>
      </c>
      <c r="G18" s="15">
        <v>6950</v>
      </c>
      <c r="H18" s="8"/>
      <c r="I18" s="8" t="s">
        <v>71</v>
      </c>
    </row>
    <row r="19" spans="2:9" ht="17.25" customHeight="1" x14ac:dyDescent="0.15">
      <c r="B19" s="13">
        <v>20</v>
      </c>
      <c r="C19" s="14">
        <v>37827.873136574075</v>
      </c>
      <c r="D19" s="13" t="s">
        <v>92</v>
      </c>
      <c r="E19" s="8" t="s">
        <v>73</v>
      </c>
      <c r="F19" s="13" t="s">
        <v>86</v>
      </c>
      <c r="G19" s="15">
        <v>7630</v>
      </c>
      <c r="H19" s="8"/>
      <c r="I19" s="8" t="s">
        <v>71</v>
      </c>
    </row>
    <row r="20" spans="2:9" ht="17.25" customHeight="1" x14ac:dyDescent="0.15">
      <c r="B20" s="13">
        <v>21</v>
      </c>
      <c r="C20" s="14">
        <v>37827.661423611113</v>
      </c>
      <c r="D20" s="13" t="s">
        <v>93</v>
      </c>
      <c r="E20" s="8" t="s">
        <v>67</v>
      </c>
      <c r="F20" s="13" t="s">
        <v>94</v>
      </c>
      <c r="G20" s="15">
        <v>9390</v>
      </c>
      <c r="H20" s="8"/>
      <c r="I20" s="8" t="s">
        <v>71</v>
      </c>
    </row>
    <row r="21" spans="2:9" ht="17.25" customHeight="1" x14ac:dyDescent="0.15">
      <c r="B21" s="13">
        <v>22</v>
      </c>
      <c r="C21" s="14">
        <v>37829.000740740739</v>
      </c>
      <c r="D21" s="13" t="s">
        <v>95</v>
      </c>
      <c r="E21" s="8" t="s">
        <v>73</v>
      </c>
      <c r="F21" s="13" t="s">
        <v>96</v>
      </c>
      <c r="G21" s="15">
        <v>3935</v>
      </c>
      <c r="H21" s="8"/>
      <c r="I21" s="8" t="s">
        <v>71</v>
      </c>
    </row>
    <row r="22" spans="2:9" ht="17.25" customHeight="1" x14ac:dyDescent="0.15">
      <c r="B22" s="13">
        <v>23</v>
      </c>
      <c r="C22" s="14">
        <v>37829.727754629632</v>
      </c>
      <c r="D22" s="13" t="s">
        <v>97</v>
      </c>
      <c r="E22" s="8" t="s">
        <v>73</v>
      </c>
      <c r="F22" s="13" t="s">
        <v>98</v>
      </c>
      <c r="G22" s="15">
        <v>6570</v>
      </c>
      <c r="H22" s="8"/>
      <c r="I22" s="8" t="s">
        <v>71</v>
      </c>
    </row>
    <row r="23" spans="2:9" ht="17.25" customHeight="1" x14ac:dyDescent="0.15">
      <c r="B23" s="13">
        <v>24</v>
      </c>
      <c r="C23" s="14">
        <v>37829.781770833331</v>
      </c>
      <c r="D23" s="13" t="s">
        <v>99</v>
      </c>
      <c r="E23" s="8" t="s">
        <v>67</v>
      </c>
      <c r="F23" s="13" t="s">
        <v>89</v>
      </c>
      <c r="G23" s="15">
        <v>95570</v>
      </c>
      <c r="H23" s="8" t="s">
        <v>74</v>
      </c>
      <c r="I23" s="8"/>
    </row>
    <row r="24" spans="2:9" ht="17.25" customHeight="1" x14ac:dyDescent="0.15">
      <c r="B24" s="13">
        <v>25</v>
      </c>
      <c r="C24" s="14">
        <v>37829.906099537038</v>
      </c>
      <c r="D24" s="13" t="s">
        <v>100</v>
      </c>
      <c r="E24" s="8" t="s">
        <v>67</v>
      </c>
      <c r="F24" s="13" t="s">
        <v>101</v>
      </c>
      <c r="G24" s="15">
        <v>7050</v>
      </c>
      <c r="H24" s="8" t="s">
        <v>74</v>
      </c>
      <c r="I24" s="8"/>
    </row>
    <row r="25" spans="2:9" ht="17.25" customHeight="1" x14ac:dyDescent="0.15">
      <c r="B25" s="13">
        <v>26</v>
      </c>
      <c r="C25" s="14">
        <v>37830.985752314817</v>
      </c>
      <c r="D25" s="13" t="s">
        <v>102</v>
      </c>
      <c r="E25" s="8" t="s">
        <v>73</v>
      </c>
      <c r="F25" s="13" t="s">
        <v>103</v>
      </c>
      <c r="G25" s="15">
        <v>5990</v>
      </c>
      <c r="H25" s="8"/>
      <c r="I25" s="8" t="s">
        <v>71</v>
      </c>
    </row>
    <row r="26" spans="2:9" ht="17.25" customHeight="1" x14ac:dyDescent="0.15">
      <c r="B26" s="13">
        <v>28</v>
      </c>
      <c r="C26" s="14">
        <v>37830.957881944443</v>
      </c>
      <c r="D26" s="13" t="s">
        <v>104</v>
      </c>
      <c r="E26" s="8" t="s">
        <v>73</v>
      </c>
      <c r="F26" s="13" t="s">
        <v>105</v>
      </c>
      <c r="G26" s="15">
        <v>3000</v>
      </c>
      <c r="H26" s="8"/>
      <c r="I26" s="8" t="s">
        <v>71</v>
      </c>
    </row>
    <row r="27" spans="2:9" ht="17.25" customHeight="1" x14ac:dyDescent="0.15">
      <c r="B27" s="13">
        <v>29</v>
      </c>
      <c r="C27" s="14">
        <v>37831.393993055557</v>
      </c>
      <c r="D27" s="13" t="s">
        <v>106</v>
      </c>
      <c r="E27" s="8" t="s">
        <v>73</v>
      </c>
      <c r="F27" s="13" t="s">
        <v>86</v>
      </c>
      <c r="G27" s="15">
        <v>7390</v>
      </c>
      <c r="H27" s="8"/>
      <c r="I27" s="8" t="s">
        <v>71</v>
      </c>
    </row>
    <row r="28" spans="2:9" ht="17.25" customHeight="1" x14ac:dyDescent="0.15">
      <c r="B28" s="13">
        <v>31</v>
      </c>
      <c r="C28" s="14">
        <v>37831.935706018521</v>
      </c>
      <c r="D28" s="13" t="s">
        <v>107</v>
      </c>
      <c r="E28" s="8" t="s">
        <v>67</v>
      </c>
      <c r="F28" s="13" t="s">
        <v>84</v>
      </c>
      <c r="G28" s="15">
        <v>3935</v>
      </c>
      <c r="H28" s="8"/>
      <c r="I28" s="8" t="s">
        <v>71</v>
      </c>
    </row>
    <row r="29" spans="2:9" ht="17.25" customHeight="1" x14ac:dyDescent="0.15">
      <c r="B29" s="13">
        <v>32</v>
      </c>
      <c r="C29" s="14">
        <v>37832.01059027778</v>
      </c>
      <c r="D29" s="13" t="s">
        <v>100</v>
      </c>
      <c r="E29" s="8" t="s">
        <v>73</v>
      </c>
      <c r="F29" s="13" t="s">
        <v>108</v>
      </c>
      <c r="G29" s="15">
        <v>99790</v>
      </c>
      <c r="H29" s="8"/>
      <c r="I29" s="8" t="s">
        <v>71</v>
      </c>
    </row>
    <row r="30" spans="2:9" ht="17.25" customHeight="1" x14ac:dyDescent="0.15">
      <c r="B30" s="13">
        <v>33</v>
      </c>
      <c r="C30" s="14">
        <v>37834.441990740743</v>
      </c>
      <c r="D30" s="13" t="s">
        <v>85</v>
      </c>
      <c r="E30" s="8" t="s">
        <v>67</v>
      </c>
      <c r="F30" s="13" t="s">
        <v>109</v>
      </c>
      <c r="G30" s="15">
        <v>96050</v>
      </c>
      <c r="H30" s="8" t="s">
        <v>74</v>
      </c>
      <c r="I30" s="8"/>
    </row>
    <row r="31" spans="2:9" ht="17.25" customHeight="1" x14ac:dyDescent="0.15">
      <c r="B31" s="13">
        <v>34</v>
      </c>
      <c r="C31" s="14">
        <v>37834.504756944443</v>
      </c>
      <c r="D31" s="13" t="s">
        <v>110</v>
      </c>
      <c r="E31" s="8" t="s">
        <v>67</v>
      </c>
      <c r="F31" s="13" t="s">
        <v>111</v>
      </c>
      <c r="G31" s="15">
        <v>9950</v>
      </c>
      <c r="H31" s="8" t="s">
        <v>74</v>
      </c>
      <c r="I31" s="8"/>
    </row>
    <row r="32" spans="2:9" ht="17.25" customHeight="1" x14ac:dyDescent="0.15">
      <c r="B32" s="13">
        <v>35</v>
      </c>
      <c r="C32" s="14">
        <v>37835.76457175926</v>
      </c>
      <c r="D32" s="13" t="s">
        <v>112</v>
      </c>
      <c r="E32" s="8" t="s">
        <v>73</v>
      </c>
      <c r="F32" s="13" t="s">
        <v>81</v>
      </c>
      <c r="G32" s="15">
        <v>3330</v>
      </c>
      <c r="H32" s="8"/>
      <c r="I32" s="8" t="s">
        <v>71</v>
      </c>
    </row>
    <row r="33" spans="2:9" ht="17.25" customHeight="1" x14ac:dyDescent="0.15">
      <c r="B33" s="13">
        <v>37</v>
      </c>
      <c r="C33" s="14">
        <v>37835.034386574072</v>
      </c>
      <c r="D33" s="13" t="s">
        <v>113</v>
      </c>
      <c r="E33" s="8" t="s">
        <v>73</v>
      </c>
      <c r="F33" s="13" t="s">
        <v>105</v>
      </c>
      <c r="G33" s="15">
        <v>7390</v>
      </c>
      <c r="H33" s="8"/>
      <c r="I33" s="8" t="s">
        <v>71</v>
      </c>
    </row>
    <row r="34" spans="2:9" ht="17.25" customHeight="1" x14ac:dyDescent="0.15">
      <c r="B34" s="13">
        <v>38</v>
      </c>
      <c r="C34" s="14">
        <v>37835.506782407407</v>
      </c>
      <c r="D34" s="13" t="s">
        <v>114</v>
      </c>
      <c r="E34" s="8" t="s">
        <v>67</v>
      </c>
      <c r="F34" s="13" t="s">
        <v>96</v>
      </c>
      <c r="G34" s="15">
        <v>6990</v>
      </c>
      <c r="H34" s="8"/>
      <c r="I34" s="8" t="s">
        <v>71</v>
      </c>
    </row>
    <row r="35" spans="2:9" ht="17.25" customHeight="1" x14ac:dyDescent="0.15">
      <c r="B35" s="13">
        <v>39</v>
      </c>
      <c r="C35" s="14">
        <v>37835.531180555554</v>
      </c>
      <c r="D35" s="13" t="s">
        <v>115</v>
      </c>
      <c r="E35" s="8" t="s">
        <v>73</v>
      </c>
      <c r="F35" s="13" t="s">
        <v>81</v>
      </c>
      <c r="G35" s="15">
        <v>9375</v>
      </c>
      <c r="H35" s="8"/>
      <c r="I35" s="8" t="s">
        <v>71</v>
      </c>
    </row>
    <row r="36" spans="2:9" ht="17.25" customHeight="1" x14ac:dyDescent="0.15">
      <c r="B36" s="13">
        <v>41</v>
      </c>
      <c r="C36" s="14">
        <v>37835.85732638889</v>
      </c>
      <c r="D36" s="13" t="s">
        <v>85</v>
      </c>
      <c r="E36" s="8" t="s">
        <v>67</v>
      </c>
      <c r="F36" s="13" t="s">
        <v>68</v>
      </c>
      <c r="G36" s="15">
        <v>99357</v>
      </c>
      <c r="H36" s="8"/>
      <c r="I36" s="8" t="s">
        <v>71</v>
      </c>
    </row>
    <row r="37" spans="2:9" ht="17.25" customHeight="1" x14ac:dyDescent="0.15">
      <c r="B37" s="13">
        <v>43</v>
      </c>
      <c r="C37" s="14">
        <v>37836.275150462963</v>
      </c>
      <c r="D37" s="13" t="s">
        <v>116</v>
      </c>
      <c r="E37" s="8" t="s">
        <v>67</v>
      </c>
      <c r="F37" s="13" t="s">
        <v>101</v>
      </c>
      <c r="G37" s="15">
        <v>90350</v>
      </c>
      <c r="H37" s="8"/>
      <c r="I37" s="8" t="s">
        <v>71</v>
      </c>
    </row>
    <row r="38" spans="2:9" ht="17.25" customHeight="1" x14ac:dyDescent="0.15">
      <c r="B38" s="13">
        <v>46</v>
      </c>
      <c r="C38" s="14">
        <v>37837.610451388886</v>
      </c>
      <c r="D38" s="13" t="s">
        <v>85</v>
      </c>
      <c r="E38" s="8" t="s">
        <v>73</v>
      </c>
      <c r="F38" s="13" t="s">
        <v>103</v>
      </c>
      <c r="G38" s="15">
        <v>93370</v>
      </c>
      <c r="H38" s="8"/>
      <c r="I38" s="8" t="s">
        <v>71</v>
      </c>
    </row>
    <row r="39" spans="2:9" ht="17.25" customHeight="1" x14ac:dyDescent="0.15">
      <c r="B39" s="13">
        <v>47</v>
      </c>
      <c r="C39" s="14">
        <v>37837.788530092592</v>
      </c>
      <c r="D39" s="13" t="s">
        <v>117</v>
      </c>
      <c r="E39" s="8" t="s">
        <v>73</v>
      </c>
      <c r="F39" s="13" t="s">
        <v>89</v>
      </c>
      <c r="G39" s="15">
        <v>5960</v>
      </c>
      <c r="H39" s="8" t="s">
        <v>74</v>
      </c>
      <c r="I39" s="8"/>
    </row>
    <row r="40" spans="2:9" ht="17.25" customHeight="1" x14ac:dyDescent="0.15">
      <c r="B40" s="13">
        <v>48</v>
      </c>
      <c r="C40" s="14">
        <v>37837.84957175926</v>
      </c>
      <c r="D40" s="13" t="s">
        <v>77</v>
      </c>
      <c r="E40" s="8" t="s">
        <v>67</v>
      </c>
      <c r="F40" s="13" t="s">
        <v>118</v>
      </c>
      <c r="G40" s="15">
        <v>7390</v>
      </c>
      <c r="H40" s="8" t="s">
        <v>74</v>
      </c>
      <c r="I40" s="8"/>
    </row>
    <row r="41" spans="2:9" ht="17.25" customHeight="1" x14ac:dyDescent="0.15">
      <c r="B41" s="13">
        <v>49</v>
      </c>
      <c r="C41" s="14">
        <v>37837.894548611112</v>
      </c>
      <c r="D41" s="13" t="s">
        <v>119</v>
      </c>
      <c r="E41" s="8" t="s">
        <v>73</v>
      </c>
      <c r="F41" s="13" t="s">
        <v>68</v>
      </c>
      <c r="G41" s="15">
        <v>3370</v>
      </c>
      <c r="H41" s="8" t="s">
        <v>74</v>
      </c>
      <c r="I41" s="8"/>
    </row>
    <row r="42" spans="2:9" ht="17.25" customHeight="1" x14ac:dyDescent="0.15">
      <c r="B42" s="13">
        <v>50</v>
      </c>
      <c r="C42" s="14">
        <v>37838.898935185185</v>
      </c>
      <c r="D42" s="13" t="s">
        <v>120</v>
      </c>
      <c r="E42" s="8" t="s">
        <v>67</v>
      </c>
      <c r="F42" s="13" t="s">
        <v>103</v>
      </c>
      <c r="G42" s="15">
        <v>55755</v>
      </c>
      <c r="H42" s="8" t="s">
        <v>74</v>
      </c>
      <c r="I42" s="8"/>
    </row>
    <row r="43" spans="2:9" ht="17.25" customHeight="1" x14ac:dyDescent="0.15">
      <c r="B43" s="13">
        <v>53</v>
      </c>
      <c r="C43" s="14">
        <v>37838.931550925925</v>
      </c>
      <c r="D43" s="13" t="s">
        <v>121</v>
      </c>
      <c r="E43" s="8" t="s">
        <v>67</v>
      </c>
      <c r="F43" s="13" t="s">
        <v>122</v>
      </c>
      <c r="G43" s="15">
        <v>5970</v>
      </c>
      <c r="H43" s="8" t="s">
        <v>74</v>
      </c>
      <c r="I43" s="8"/>
    </row>
    <row r="44" spans="2:9" ht="17.25" customHeight="1" x14ac:dyDescent="0.15">
      <c r="B44" s="13">
        <v>54</v>
      </c>
      <c r="C44" s="14">
        <v>37839.046516203707</v>
      </c>
      <c r="D44" s="13" t="s">
        <v>119</v>
      </c>
      <c r="E44" s="8" t="s">
        <v>73</v>
      </c>
      <c r="F44" s="13" t="s">
        <v>123</v>
      </c>
      <c r="G44" s="15">
        <v>3330</v>
      </c>
      <c r="H44" s="8" t="s">
        <v>74</v>
      </c>
      <c r="I44" s="8"/>
    </row>
    <row r="45" spans="2:9" ht="17.25" customHeight="1" x14ac:dyDescent="0.15">
      <c r="B45" s="13">
        <v>55</v>
      </c>
      <c r="C45" s="14">
        <v>37839.663634259261</v>
      </c>
      <c r="D45" s="13" t="s">
        <v>124</v>
      </c>
      <c r="E45" s="8" t="s">
        <v>73</v>
      </c>
      <c r="F45" s="13" t="s">
        <v>86</v>
      </c>
      <c r="G45" s="15">
        <v>9756</v>
      </c>
      <c r="H45" s="8" t="s">
        <v>74</v>
      </c>
      <c r="I45" s="8"/>
    </row>
    <row r="46" spans="2:9" ht="17.25" customHeight="1" x14ac:dyDescent="0.15">
      <c r="B46" s="13">
        <v>56</v>
      </c>
      <c r="C46" s="14">
        <v>37839.852962962963</v>
      </c>
      <c r="D46" s="13" t="s">
        <v>125</v>
      </c>
      <c r="E46" s="8" t="s">
        <v>67</v>
      </c>
      <c r="F46" s="13" t="s">
        <v>81</v>
      </c>
      <c r="G46" s="15">
        <v>3330</v>
      </c>
      <c r="H46" s="8"/>
      <c r="I46" s="8" t="s">
        <v>71</v>
      </c>
    </row>
    <row r="47" spans="2:9" ht="17.25" customHeight="1" x14ac:dyDescent="0.15">
      <c r="B47" s="13">
        <v>57</v>
      </c>
      <c r="C47" s="14">
        <v>37839.952928240738</v>
      </c>
      <c r="D47" s="13" t="s">
        <v>126</v>
      </c>
      <c r="E47" s="8" t="s">
        <v>73</v>
      </c>
      <c r="F47" s="13" t="s">
        <v>89</v>
      </c>
      <c r="G47" s="15">
        <v>5960</v>
      </c>
      <c r="H47" s="8"/>
      <c r="I47" s="8" t="s">
        <v>71</v>
      </c>
    </row>
    <row r="48" spans="2:9" ht="17.25" customHeight="1" x14ac:dyDescent="0.15">
      <c r="B48" s="13">
        <v>58</v>
      </c>
      <c r="C48" s="14" t="s">
        <v>127</v>
      </c>
      <c r="D48" s="13" t="s">
        <v>128</v>
      </c>
      <c r="E48" s="8" t="s">
        <v>67</v>
      </c>
      <c r="F48" s="13" t="s">
        <v>129</v>
      </c>
      <c r="G48" s="15">
        <v>5530</v>
      </c>
      <c r="H48" s="8"/>
      <c r="I48" s="8" t="s">
        <v>71</v>
      </c>
    </row>
    <row r="49" spans="2:9" ht="17.25" customHeight="1" x14ac:dyDescent="0.15">
      <c r="B49" s="13">
        <v>61</v>
      </c>
      <c r="C49" s="14">
        <v>37841.956064814818</v>
      </c>
      <c r="D49" s="13" t="s">
        <v>130</v>
      </c>
      <c r="E49" s="8" t="s">
        <v>67</v>
      </c>
      <c r="F49" s="13" t="s">
        <v>103</v>
      </c>
      <c r="G49" s="15">
        <v>6775</v>
      </c>
      <c r="H49" s="8"/>
      <c r="I49" s="8" t="s">
        <v>71</v>
      </c>
    </row>
    <row r="50" spans="2:9" ht="17.25" customHeight="1" x14ac:dyDescent="0.15">
      <c r="B50" s="13">
        <v>62</v>
      </c>
      <c r="C50" s="14">
        <v>37841.969270833331</v>
      </c>
      <c r="D50" s="13" t="s">
        <v>131</v>
      </c>
      <c r="E50" s="8" t="s">
        <v>73</v>
      </c>
      <c r="F50" s="13" t="s">
        <v>132</v>
      </c>
      <c r="G50" s="15">
        <v>9697</v>
      </c>
      <c r="H50" s="8"/>
      <c r="I50" s="8" t="s">
        <v>71</v>
      </c>
    </row>
    <row r="51" spans="2:9" ht="17.25" customHeight="1" x14ac:dyDescent="0.15">
      <c r="B51" s="13">
        <v>69</v>
      </c>
      <c r="C51" s="14">
        <v>37842.587592592594</v>
      </c>
      <c r="D51" s="13" t="s">
        <v>133</v>
      </c>
      <c r="E51" s="8" t="s">
        <v>73</v>
      </c>
      <c r="F51" s="13" t="s">
        <v>96</v>
      </c>
      <c r="G51" s="15">
        <v>70590</v>
      </c>
      <c r="H51" s="8"/>
      <c r="I51" s="8" t="s">
        <v>71</v>
      </c>
    </row>
    <row r="52" spans="2:9" ht="17.25" customHeight="1" x14ac:dyDescent="0.15">
      <c r="B52" s="13">
        <v>70</v>
      </c>
      <c r="C52" s="14">
        <v>37842.772164351853</v>
      </c>
      <c r="D52" s="13" t="s">
        <v>134</v>
      </c>
      <c r="E52" s="8" t="s">
        <v>67</v>
      </c>
      <c r="F52" s="13" t="s">
        <v>135</v>
      </c>
      <c r="G52" s="15">
        <v>96530</v>
      </c>
      <c r="H52" s="8" t="s">
        <v>74</v>
      </c>
      <c r="I52" s="8"/>
    </row>
    <row r="53" spans="2:9" ht="17.25" customHeight="1" x14ac:dyDescent="0.15">
      <c r="B53" s="13">
        <v>71</v>
      </c>
      <c r="C53" s="14">
        <v>37842.806180555555</v>
      </c>
      <c r="D53" s="13" t="s">
        <v>136</v>
      </c>
      <c r="E53" s="8" t="s">
        <v>73</v>
      </c>
      <c r="F53" s="13" t="s">
        <v>81</v>
      </c>
      <c r="G53" s="15">
        <v>3750</v>
      </c>
      <c r="H53" s="8"/>
      <c r="I53" s="8" t="s">
        <v>71</v>
      </c>
    </row>
    <row r="54" spans="2:9" ht="17.25" customHeight="1" x14ac:dyDescent="0.15">
      <c r="B54" s="13">
        <v>72</v>
      </c>
      <c r="C54" s="14">
        <v>37842.957326388889</v>
      </c>
      <c r="D54" s="13" t="s">
        <v>137</v>
      </c>
      <c r="E54" s="8" t="s">
        <v>67</v>
      </c>
      <c r="F54" s="13" t="s">
        <v>51</v>
      </c>
      <c r="G54" s="15">
        <v>9705</v>
      </c>
      <c r="H54" s="8"/>
      <c r="I54" s="8" t="s">
        <v>71</v>
      </c>
    </row>
    <row r="55" spans="2:9" ht="17.25" customHeight="1" x14ac:dyDescent="0.15">
      <c r="B55" s="13">
        <v>73</v>
      </c>
      <c r="C55" s="14">
        <v>37842.96020833333</v>
      </c>
      <c r="D55" s="13" t="s">
        <v>138</v>
      </c>
      <c r="E55" s="8" t="s">
        <v>67</v>
      </c>
      <c r="F55" s="13" t="s">
        <v>139</v>
      </c>
      <c r="G55" s="15">
        <v>5360</v>
      </c>
      <c r="H55" s="8"/>
      <c r="I55" s="8" t="s">
        <v>71</v>
      </c>
    </row>
    <row r="56" spans="2:9" ht="17.25" customHeight="1" x14ac:dyDescent="0.15">
      <c r="B56" s="13">
        <v>74</v>
      </c>
      <c r="C56" s="14">
        <v>37842.975868055553</v>
      </c>
      <c r="D56" s="13" t="s">
        <v>140</v>
      </c>
      <c r="E56" s="8" t="s">
        <v>67</v>
      </c>
      <c r="F56" s="13" t="s">
        <v>141</v>
      </c>
      <c r="G56" s="15">
        <v>7630</v>
      </c>
      <c r="H56" s="8"/>
      <c r="I56" s="8" t="s">
        <v>71</v>
      </c>
    </row>
    <row r="57" spans="2:9" ht="17.25" customHeight="1" x14ac:dyDescent="0.15">
      <c r="B57" s="13">
        <v>75</v>
      </c>
      <c r="C57" s="14">
        <v>37843.057326388887</v>
      </c>
      <c r="D57" s="13" t="s">
        <v>142</v>
      </c>
      <c r="E57" s="8" t="s">
        <v>73</v>
      </c>
      <c r="F57" s="13" t="s">
        <v>81</v>
      </c>
      <c r="G57" s="15">
        <v>3330</v>
      </c>
      <c r="H57" s="8"/>
      <c r="I57" s="8" t="s">
        <v>71</v>
      </c>
    </row>
    <row r="58" spans="2:9" ht="17.25" customHeight="1" x14ac:dyDescent="0.15">
      <c r="B58" s="13">
        <v>76</v>
      </c>
      <c r="C58" s="14">
        <v>37844.947847222225</v>
      </c>
      <c r="D58" s="13" t="s">
        <v>143</v>
      </c>
      <c r="E58" s="8" t="s">
        <v>67</v>
      </c>
      <c r="F58" s="13" t="s">
        <v>68</v>
      </c>
      <c r="G58" s="15">
        <v>7750</v>
      </c>
      <c r="H58" s="8"/>
      <c r="I58" s="8" t="s">
        <v>71</v>
      </c>
    </row>
    <row r="59" spans="2:9" ht="17.25" customHeight="1" x14ac:dyDescent="0.15">
      <c r="B59" s="13">
        <v>77</v>
      </c>
      <c r="C59" s="14">
        <v>37844.262569444443</v>
      </c>
      <c r="D59" s="13" t="s">
        <v>144</v>
      </c>
      <c r="E59" s="8" t="s">
        <v>73</v>
      </c>
      <c r="F59" s="13" t="s">
        <v>68</v>
      </c>
      <c r="G59" s="15">
        <v>3750</v>
      </c>
      <c r="H59" s="8"/>
      <c r="I59" s="8" t="s">
        <v>71</v>
      </c>
    </row>
    <row r="60" spans="2:9" ht="17.25" customHeight="1" x14ac:dyDescent="0.15">
      <c r="B60" s="13">
        <v>80</v>
      </c>
      <c r="C60" s="14">
        <v>37845.018263888887</v>
      </c>
      <c r="D60" s="13" t="s">
        <v>145</v>
      </c>
      <c r="E60" s="8" t="s">
        <v>67</v>
      </c>
      <c r="F60" s="13" t="s">
        <v>68</v>
      </c>
      <c r="G60" s="15">
        <v>5960</v>
      </c>
      <c r="H60" s="8"/>
      <c r="I60" s="8" t="s">
        <v>71</v>
      </c>
    </row>
    <row r="61" spans="2:9" ht="17.25" customHeight="1" x14ac:dyDescent="0.15">
      <c r="B61" s="13">
        <v>81</v>
      </c>
      <c r="C61" s="14">
        <v>37845.086435185185</v>
      </c>
      <c r="D61" s="13" t="s">
        <v>70</v>
      </c>
      <c r="E61" s="8" t="s">
        <v>67</v>
      </c>
      <c r="F61" s="13" t="s">
        <v>81</v>
      </c>
      <c r="G61" s="15">
        <v>5960</v>
      </c>
      <c r="H61" s="8"/>
      <c r="I61" s="8" t="s">
        <v>71</v>
      </c>
    </row>
    <row r="62" spans="2:9" ht="17.25" customHeight="1" x14ac:dyDescent="0.15">
      <c r="B62" s="13">
        <v>82</v>
      </c>
      <c r="C62" s="14">
        <v>37845.634930555556</v>
      </c>
      <c r="D62" s="13" t="s">
        <v>97</v>
      </c>
      <c r="E62" s="8" t="s">
        <v>73</v>
      </c>
      <c r="F62" s="13" t="s">
        <v>146</v>
      </c>
      <c r="G62" s="15">
        <v>90769</v>
      </c>
      <c r="H62" s="8" t="s">
        <v>74</v>
      </c>
      <c r="I62" s="8"/>
    </row>
    <row r="63" spans="2:9" ht="17.25" customHeight="1" x14ac:dyDescent="0.15">
      <c r="B63" s="13">
        <v>83</v>
      </c>
      <c r="C63" s="14">
        <v>37845.878831018519</v>
      </c>
      <c r="D63" s="13" t="s">
        <v>147</v>
      </c>
      <c r="E63" s="8" t="s">
        <v>67</v>
      </c>
      <c r="F63" s="13" t="s">
        <v>98</v>
      </c>
      <c r="G63" s="15">
        <v>97565</v>
      </c>
      <c r="H63" s="8"/>
      <c r="I63" s="8" t="s">
        <v>71</v>
      </c>
    </row>
    <row r="64" spans="2:9" ht="17.25" customHeight="1" x14ac:dyDescent="0.15">
      <c r="B64" s="13">
        <v>84</v>
      </c>
      <c r="C64" s="14">
        <v>37845.944537037038</v>
      </c>
      <c r="D64" s="13" t="s">
        <v>148</v>
      </c>
      <c r="E64" s="8" t="s">
        <v>73</v>
      </c>
      <c r="F64" s="13" t="s">
        <v>149</v>
      </c>
      <c r="G64" s="15">
        <v>35365</v>
      </c>
      <c r="H64" s="8"/>
      <c r="I64" s="8" t="s">
        <v>71</v>
      </c>
    </row>
    <row r="65" spans="2:9" ht="17.25" customHeight="1" x14ac:dyDescent="0.15">
      <c r="B65" s="13">
        <v>85</v>
      </c>
      <c r="C65" s="14">
        <v>37845.109768518516</v>
      </c>
      <c r="D65" s="13" t="s">
        <v>150</v>
      </c>
      <c r="E65" s="8" t="s">
        <v>67</v>
      </c>
      <c r="F65" s="13" t="s">
        <v>129</v>
      </c>
      <c r="G65" s="15">
        <v>5960</v>
      </c>
      <c r="H65" s="8"/>
      <c r="I65" s="8" t="s">
        <v>71</v>
      </c>
    </row>
    <row r="66" spans="2:9" ht="17.25" customHeight="1" x14ac:dyDescent="0.15">
      <c r="B66" s="13">
        <v>86</v>
      </c>
      <c r="C66" s="14">
        <v>37846.334502314814</v>
      </c>
      <c r="D66" s="13" t="s">
        <v>151</v>
      </c>
      <c r="E66" s="8" t="s">
        <v>67</v>
      </c>
      <c r="F66" s="13" t="s">
        <v>101</v>
      </c>
      <c r="G66" s="15">
        <v>90350</v>
      </c>
      <c r="H66" s="8" t="s">
        <v>74</v>
      </c>
      <c r="I66" s="8"/>
    </row>
    <row r="67" spans="2:9" ht="17.25" customHeight="1" x14ac:dyDescent="0.15">
      <c r="B67" s="13">
        <v>87</v>
      </c>
      <c r="C67" s="14">
        <v>37846.558078703703</v>
      </c>
      <c r="D67" s="13" t="s">
        <v>152</v>
      </c>
      <c r="E67" s="8" t="s">
        <v>73</v>
      </c>
      <c r="F67" s="13" t="s">
        <v>81</v>
      </c>
      <c r="G67" s="15">
        <v>99700</v>
      </c>
      <c r="H67" s="8" t="s">
        <v>74</v>
      </c>
      <c r="I67" s="8"/>
    </row>
    <row r="68" spans="2:9" ht="17.25" customHeight="1" x14ac:dyDescent="0.15">
      <c r="B68" s="13">
        <v>88</v>
      </c>
      <c r="C68" s="14">
        <v>37846.751493055555</v>
      </c>
      <c r="D68" s="13" t="s">
        <v>153</v>
      </c>
      <c r="E68" s="8" t="s">
        <v>67</v>
      </c>
      <c r="F68" s="13" t="s">
        <v>154</v>
      </c>
      <c r="G68" s="15">
        <v>5960</v>
      </c>
      <c r="H68" s="8" t="s">
        <v>74</v>
      </c>
      <c r="I68" s="8"/>
    </row>
    <row r="69" spans="2:9" ht="17.25" customHeight="1" x14ac:dyDescent="0.15">
      <c r="B69" s="13">
        <v>89</v>
      </c>
      <c r="C69" s="14">
        <v>37846.897962962961</v>
      </c>
      <c r="D69" s="13" t="s">
        <v>85</v>
      </c>
      <c r="E69" s="8" t="s">
        <v>73</v>
      </c>
      <c r="F69" s="13" t="s">
        <v>129</v>
      </c>
      <c r="G69" s="15">
        <v>5960</v>
      </c>
      <c r="H69" s="8" t="s">
        <v>74</v>
      </c>
      <c r="I69" s="8"/>
    </row>
    <row r="70" spans="2:9" ht="17.25" customHeight="1" x14ac:dyDescent="0.15">
      <c r="B70" s="13">
        <v>90</v>
      </c>
      <c r="C70" s="14">
        <v>37847.953587962962</v>
      </c>
      <c r="D70" s="13" t="s">
        <v>131</v>
      </c>
      <c r="E70" s="8" t="s">
        <v>67</v>
      </c>
      <c r="F70" s="13" t="s">
        <v>155</v>
      </c>
      <c r="G70" s="15">
        <v>95059</v>
      </c>
      <c r="H70" s="8"/>
      <c r="I70" s="8" t="s">
        <v>71</v>
      </c>
    </row>
    <row r="71" spans="2:9" ht="17.25" customHeight="1" x14ac:dyDescent="0.15">
      <c r="B71" s="13">
        <v>91</v>
      </c>
      <c r="C71" s="14">
        <v>37847.052951388891</v>
      </c>
      <c r="D71" s="13" t="s">
        <v>136</v>
      </c>
      <c r="E71" s="8" t="s">
        <v>67</v>
      </c>
      <c r="F71" s="13" t="s">
        <v>129</v>
      </c>
      <c r="G71" s="15">
        <v>53330</v>
      </c>
      <c r="H71" s="8"/>
      <c r="I71" s="8" t="s">
        <v>71</v>
      </c>
    </row>
    <row r="72" spans="2:9" ht="17.25" customHeight="1" x14ac:dyDescent="0.15">
      <c r="B72" s="13">
        <v>92</v>
      </c>
      <c r="C72" s="14">
        <v>37847.953101851854</v>
      </c>
      <c r="D72" s="13" t="s">
        <v>156</v>
      </c>
      <c r="E72" s="8" t="s">
        <v>73</v>
      </c>
      <c r="F72" s="13" t="s">
        <v>157</v>
      </c>
      <c r="G72" s="15">
        <v>3750</v>
      </c>
      <c r="H72" s="8"/>
      <c r="I72" s="8" t="s">
        <v>71</v>
      </c>
    </row>
    <row r="73" spans="2:9" ht="17.25" customHeight="1" x14ac:dyDescent="0.15">
      <c r="B73" s="13">
        <v>94</v>
      </c>
      <c r="C73" s="14">
        <v>37848.756967592592</v>
      </c>
      <c r="D73" s="13" t="s">
        <v>158</v>
      </c>
      <c r="E73" s="8" t="s">
        <v>67</v>
      </c>
      <c r="F73" s="13" t="s">
        <v>129</v>
      </c>
      <c r="G73" s="15">
        <v>3750</v>
      </c>
      <c r="H73" s="8"/>
      <c r="I73" s="8" t="s">
        <v>71</v>
      </c>
    </row>
    <row r="74" spans="2:9" ht="17.25" customHeight="1" x14ac:dyDescent="0.15">
      <c r="B74" s="13">
        <v>95</v>
      </c>
      <c r="C74" s="14">
        <v>37848.975115740737</v>
      </c>
      <c r="D74" s="13" t="s">
        <v>159</v>
      </c>
      <c r="E74" s="8" t="s">
        <v>73</v>
      </c>
      <c r="F74" s="13" t="s">
        <v>86</v>
      </c>
      <c r="G74" s="15">
        <v>5960</v>
      </c>
      <c r="H74" s="8"/>
      <c r="I74" s="8" t="s">
        <v>71</v>
      </c>
    </row>
    <row r="75" spans="2:9" ht="17.25" customHeight="1" x14ac:dyDescent="0.15">
      <c r="B75" s="13">
        <v>96</v>
      </c>
      <c r="C75" s="14">
        <v>37848.997013888889</v>
      </c>
      <c r="D75" s="13" t="s">
        <v>160</v>
      </c>
      <c r="E75" s="8" t="s">
        <v>73</v>
      </c>
      <c r="F75" s="13" t="s">
        <v>68</v>
      </c>
      <c r="G75" s="15">
        <v>3373</v>
      </c>
      <c r="H75" s="8"/>
      <c r="I75" s="8" t="s">
        <v>71</v>
      </c>
    </row>
    <row r="76" spans="2:9" ht="17.25" customHeight="1" x14ac:dyDescent="0.15">
      <c r="B76" s="13">
        <v>97</v>
      </c>
      <c r="C76" s="14">
        <v>37848.028171296297</v>
      </c>
      <c r="D76" s="13" t="s">
        <v>104</v>
      </c>
      <c r="E76" s="8" t="s">
        <v>67</v>
      </c>
      <c r="F76" s="13" t="s">
        <v>86</v>
      </c>
      <c r="G76" s="15">
        <v>3397</v>
      </c>
      <c r="H76" s="8"/>
      <c r="I76" s="8" t="s">
        <v>71</v>
      </c>
    </row>
    <row r="77" spans="2:9" ht="17.25" customHeight="1" x14ac:dyDescent="0.15">
      <c r="B77" s="13">
        <v>98</v>
      </c>
      <c r="C77" s="14">
        <v>37849.390208333331</v>
      </c>
      <c r="D77" s="13" t="s">
        <v>161</v>
      </c>
      <c r="E77" s="8" t="s">
        <v>73</v>
      </c>
      <c r="F77" s="13" t="s">
        <v>105</v>
      </c>
      <c r="G77" s="15">
        <v>5970</v>
      </c>
      <c r="H77" s="8" t="s">
        <v>74</v>
      </c>
      <c r="I77" s="8"/>
    </row>
    <row r="78" spans="2:9" ht="17.25" customHeight="1" x14ac:dyDescent="0.15">
      <c r="B78" s="13">
        <v>99</v>
      </c>
      <c r="C78" s="14">
        <v>37849.587094907409</v>
      </c>
      <c r="D78" s="13" t="s">
        <v>162</v>
      </c>
      <c r="E78" s="8" t="s">
        <v>67</v>
      </c>
      <c r="F78" s="13" t="s">
        <v>84</v>
      </c>
      <c r="G78" s="15">
        <v>7390</v>
      </c>
      <c r="H78" s="8" t="s">
        <v>74</v>
      </c>
      <c r="I78" s="8"/>
    </row>
    <row r="79" spans="2:9" ht="17.25" customHeight="1" x14ac:dyDescent="0.15">
      <c r="B79" s="13">
        <v>100</v>
      </c>
      <c r="C79" s="14">
        <v>37849.773090277777</v>
      </c>
      <c r="D79" s="13" t="s">
        <v>163</v>
      </c>
      <c r="E79" s="8" t="s">
        <v>73</v>
      </c>
      <c r="F79" s="13" t="s">
        <v>86</v>
      </c>
      <c r="G79" s="15">
        <v>5506</v>
      </c>
      <c r="H79" s="8"/>
      <c r="I79" s="8" t="s">
        <v>71</v>
      </c>
    </row>
    <row r="80" spans="2:9" ht="17.25" customHeight="1" x14ac:dyDescent="0.15">
      <c r="B80" s="13">
        <v>101</v>
      </c>
      <c r="C80" s="14">
        <v>37849.93037037037</v>
      </c>
      <c r="D80" s="13" t="s">
        <v>164</v>
      </c>
      <c r="E80" s="8" t="s">
        <v>73</v>
      </c>
      <c r="F80" s="13" t="s">
        <v>141</v>
      </c>
      <c r="G80" s="15">
        <v>5960</v>
      </c>
      <c r="H80" s="8"/>
      <c r="I80" s="8" t="s">
        <v>71</v>
      </c>
    </row>
    <row r="81" spans="2:9" ht="17.25" customHeight="1" x14ac:dyDescent="0.15">
      <c r="B81" s="13">
        <v>102</v>
      </c>
      <c r="C81" s="14">
        <v>37850.334120370368</v>
      </c>
      <c r="D81" s="13" t="s">
        <v>165</v>
      </c>
      <c r="E81" s="8" t="s">
        <v>67</v>
      </c>
      <c r="F81" s="13" t="s">
        <v>109</v>
      </c>
      <c r="G81" s="15">
        <v>3330</v>
      </c>
      <c r="H81" s="8"/>
      <c r="I81" s="8" t="s">
        <v>71</v>
      </c>
    </row>
    <row r="82" spans="2:9" ht="17.25" customHeight="1" x14ac:dyDescent="0.15">
      <c r="B82" s="13">
        <v>103</v>
      </c>
      <c r="C82" s="14">
        <v>37850.46025462963</v>
      </c>
      <c r="D82" s="13" t="s">
        <v>166</v>
      </c>
      <c r="E82" s="8" t="s">
        <v>73</v>
      </c>
      <c r="F82" s="13" t="s">
        <v>167</v>
      </c>
      <c r="G82" s="15">
        <v>7330</v>
      </c>
      <c r="H82" s="8"/>
      <c r="I82" s="8" t="s">
        <v>71</v>
      </c>
    </row>
    <row r="83" spans="2:9" ht="17.25" customHeight="1" x14ac:dyDescent="0.15">
      <c r="B83" s="13">
        <v>104</v>
      </c>
      <c r="C83" s="14">
        <v>37850.54409722222</v>
      </c>
      <c r="D83" s="13" t="s">
        <v>85</v>
      </c>
      <c r="E83" s="8" t="s">
        <v>67</v>
      </c>
      <c r="F83" s="13" t="s">
        <v>98</v>
      </c>
      <c r="G83" s="15">
        <v>5760</v>
      </c>
      <c r="H83" s="8"/>
      <c r="I83" s="8" t="s">
        <v>71</v>
      </c>
    </row>
    <row r="84" spans="2:9" ht="17.25" customHeight="1" x14ac:dyDescent="0.15">
      <c r="B84" s="13">
        <v>105</v>
      </c>
      <c r="C84" s="14">
        <v>37850.556064814817</v>
      </c>
      <c r="D84" s="13" t="s">
        <v>168</v>
      </c>
      <c r="E84" s="8" t="s">
        <v>73</v>
      </c>
      <c r="F84" s="13" t="s">
        <v>132</v>
      </c>
      <c r="G84" s="15">
        <v>97530</v>
      </c>
      <c r="H84" s="8"/>
      <c r="I84" s="8" t="s">
        <v>71</v>
      </c>
    </row>
    <row r="85" spans="2:9" ht="17.25" customHeight="1" x14ac:dyDescent="0.15">
      <c r="B85" s="13">
        <v>108</v>
      </c>
      <c r="C85" s="14">
        <v>37851.910381944443</v>
      </c>
      <c r="D85" s="13" t="s">
        <v>169</v>
      </c>
      <c r="E85" s="8" t="s">
        <v>73</v>
      </c>
      <c r="F85" s="13" t="s">
        <v>94</v>
      </c>
      <c r="G85" s="15">
        <v>99990</v>
      </c>
      <c r="H85" s="8"/>
      <c r="I85" s="8" t="s">
        <v>71</v>
      </c>
    </row>
    <row r="86" spans="2:9" ht="17.25" customHeight="1" x14ac:dyDescent="0.15">
      <c r="B86" s="13">
        <v>109</v>
      </c>
      <c r="C86" s="14">
        <v>37851.957418981481</v>
      </c>
      <c r="D86" s="13" t="s">
        <v>170</v>
      </c>
      <c r="E86" s="8" t="s">
        <v>67</v>
      </c>
      <c r="F86" s="13" t="s">
        <v>89</v>
      </c>
      <c r="G86" s="15">
        <v>3750</v>
      </c>
      <c r="H86" s="8" t="s">
        <v>74</v>
      </c>
      <c r="I86" s="8"/>
    </row>
    <row r="87" spans="2:9" ht="17.25" customHeight="1" x14ac:dyDescent="0.15">
      <c r="B87" s="13">
        <v>111</v>
      </c>
      <c r="C87" s="14">
        <v>37852.853333333333</v>
      </c>
      <c r="D87" s="13" t="s">
        <v>85</v>
      </c>
      <c r="E87" s="8" t="s">
        <v>73</v>
      </c>
      <c r="F87" s="13" t="s">
        <v>81</v>
      </c>
      <c r="G87" s="15">
        <v>3633</v>
      </c>
      <c r="H87" s="8"/>
      <c r="I87" s="8" t="s">
        <v>71</v>
      </c>
    </row>
    <row r="88" spans="2:9" ht="17.25" customHeight="1" x14ac:dyDescent="0.15">
      <c r="B88" s="13">
        <v>112</v>
      </c>
      <c r="C88" s="14">
        <v>37852.948958333334</v>
      </c>
      <c r="D88" s="13" t="s">
        <v>171</v>
      </c>
      <c r="E88" s="8" t="s">
        <v>67</v>
      </c>
      <c r="F88" s="13" t="s">
        <v>68</v>
      </c>
      <c r="G88" s="15">
        <v>3957</v>
      </c>
      <c r="H88" s="8"/>
      <c r="I88" s="8" t="s">
        <v>71</v>
      </c>
    </row>
    <row r="89" spans="2:9" ht="17.25" customHeight="1" x14ac:dyDescent="0.15">
      <c r="B89" s="13">
        <v>113</v>
      </c>
      <c r="C89" s="14">
        <v>37853.955717592595</v>
      </c>
      <c r="D89" s="13" t="s">
        <v>172</v>
      </c>
      <c r="E89" s="8" t="s">
        <v>73</v>
      </c>
      <c r="F89" s="13" t="s">
        <v>109</v>
      </c>
      <c r="G89" s="15">
        <v>5960</v>
      </c>
      <c r="H89" s="8"/>
      <c r="I89" s="8" t="s">
        <v>71</v>
      </c>
    </row>
    <row r="90" spans="2:9" ht="17.25" customHeight="1" x14ac:dyDescent="0.15">
      <c r="B90" s="13">
        <v>114</v>
      </c>
      <c r="C90" s="14">
        <v>37853.975972222222</v>
      </c>
      <c r="D90" s="13" t="s">
        <v>85</v>
      </c>
      <c r="E90" s="8" t="s">
        <v>73</v>
      </c>
      <c r="F90" s="13" t="s">
        <v>109</v>
      </c>
      <c r="G90" s="15">
        <v>7390</v>
      </c>
      <c r="H90" s="8"/>
      <c r="I90" s="8" t="s">
        <v>71</v>
      </c>
    </row>
    <row r="91" spans="2:9" ht="17.25" customHeight="1" x14ac:dyDescent="0.15">
      <c r="B91" s="13">
        <v>117</v>
      </c>
      <c r="C91" s="14">
        <v>37853.014675925922</v>
      </c>
      <c r="D91" s="13" t="s">
        <v>173</v>
      </c>
      <c r="E91" s="8" t="s">
        <v>67</v>
      </c>
      <c r="F91" s="13" t="s">
        <v>101</v>
      </c>
      <c r="G91" s="15">
        <v>97550</v>
      </c>
      <c r="H91" s="8"/>
      <c r="I91" s="8" t="s">
        <v>71</v>
      </c>
    </row>
    <row r="92" spans="2:9" ht="17.25" customHeight="1" x14ac:dyDescent="0.15">
      <c r="B92" s="13">
        <v>118</v>
      </c>
      <c r="C92" s="14">
        <v>37855.042685185188</v>
      </c>
      <c r="D92" s="13" t="s">
        <v>174</v>
      </c>
      <c r="E92" s="8" t="s">
        <v>73</v>
      </c>
      <c r="F92" s="13" t="s">
        <v>154</v>
      </c>
      <c r="G92" s="15">
        <v>3750</v>
      </c>
      <c r="H92" s="8"/>
      <c r="I92" s="8" t="s">
        <v>71</v>
      </c>
    </row>
    <row r="93" spans="2:9" ht="17.25" customHeight="1" x14ac:dyDescent="0.15">
      <c r="B93" s="13">
        <v>120</v>
      </c>
      <c r="C93" s="14">
        <v>37855.355613425927</v>
      </c>
      <c r="D93" s="13" t="s">
        <v>175</v>
      </c>
      <c r="E93" s="8" t="s">
        <v>67</v>
      </c>
      <c r="F93" s="13" t="s">
        <v>157</v>
      </c>
      <c r="G93" s="15">
        <v>95570</v>
      </c>
      <c r="H93" s="8"/>
      <c r="I93" s="8" t="s">
        <v>71</v>
      </c>
    </row>
    <row r="94" spans="2:9" ht="17.25" customHeight="1" x14ac:dyDescent="0.15">
      <c r="B94" s="13">
        <v>123</v>
      </c>
      <c r="C94" s="14">
        <v>37855.6487037037</v>
      </c>
      <c r="D94" s="13" t="s">
        <v>176</v>
      </c>
      <c r="E94" s="8" t="s">
        <v>73</v>
      </c>
      <c r="F94" s="13" t="s">
        <v>47</v>
      </c>
      <c r="G94" s="15">
        <v>7575</v>
      </c>
      <c r="H94" s="8" t="s">
        <v>74</v>
      </c>
      <c r="I94" s="8"/>
    </row>
    <row r="95" spans="2:9" ht="17.25" customHeight="1" x14ac:dyDescent="0.15">
      <c r="B95" s="13">
        <v>125</v>
      </c>
      <c r="C95" s="14">
        <v>37855.924085648148</v>
      </c>
      <c r="D95" s="13" t="s">
        <v>85</v>
      </c>
      <c r="E95" s="8" t="s">
        <v>67</v>
      </c>
      <c r="F95" s="13" t="s">
        <v>154</v>
      </c>
      <c r="G95" s="15">
        <v>7075</v>
      </c>
      <c r="H95" s="8"/>
      <c r="I95" s="8" t="s">
        <v>71</v>
      </c>
    </row>
    <row r="96" spans="2:9" ht="17.25" customHeight="1" x14ac:dyDescent="0.15">
      <c r="B96" s="13">
        <v>127</v>
      </c>
      <c r="C96" s="14">
        <v>37856.679513888892</v>
      </c>
      <c r="D96" s="13" t="s">
        <v>177</v>
      </c>
      <c r="E96" s="8" t="s">
        <v>67</v>
      </c>
      <c r="F96" s="13" t="s">
        <v>89</v>
      </c>
      <c r="G96" s="15">
        <v>3750</v>
      </c>
      <c r="H96" s="8"/>
      <c r="I96" s="8" t="s">
        <v>71</v>
      </c>
    </row>
    <row r="97" spans="2:9" ht="17.25" customHeight="1" x14ac:dyDescent="0.15">
      <c r="B97" s="13">
        <v>128</v>
      </c>
      <c r="C97" s="14">
        <v>37856.683935185189</v>
      </c>
      <c r="D97" s="13" t="s">
        <v>165</v>
      </c>
      <c r="E97" s="8" t="s">
        <v>67</v>
      </c>
      <c r="F97" s="13" t="s">
        <v>89</v>
      </c>
      <c r="G97" s="15">
        <v>5970</v>
      </c>
      <c r="H97" s="8"/>
      <c r="I97" s="8" t="s">
        <v>71</v>
      </c>
    </row>
    <row r="98" spans="2:9" ht="17.25" customHeight="1" x14ac:dyDescent="0.15">
      <c r="B98" s="13">
        <v>129</v>
      </c>
      <c r="C98" s="14">
        <v>37856.839328703703</v>
      </c>
      <c r="D98" s="13" t="s">
        <v>178</v>
      </c>
      <c r="E98" s="8" t="s">
        <v>67</v>
      </c>
      <c r="F98" s="13" t="s">
        <v>157</v>
      </c>
      <c r="G98" s="15">
        <v>7390</v>
      </c>
      <c r="H98" s="8"/>
      <c r="I98" s="8" t="s">
        <v>71</v>
      </c>
    </row>
    <row r="99" spans="2:9" ht="17.25" customHeight="1" x14ac:dyDescent="0.15">
      <c r="B99" s="13">
        <v>130</v>
      </c>
      <c r="C99" s="14">
        <v>37857.842824074076</v>
      </c>
      <c r="D99" s="13" t="s">
        <v>179</v>
      </c>
      <c r="E99" s="8" t="s">
        <v>73</v>
      </c>
      <c r="F99" s="13" t="s">
        <v>68</v>
      </c>
      <c r="G99" s="15">
        <v>9596</v>
      </c>
      <c r="H99" s="8"/>
      <c r="I99" s="8" t="s">
        <v>71</v>
      </c>
    </row>
    <row r="100" spans="2:9" ht="17.25" customHeight="1" x14ac:dyDescent="0.15">
      <c r="B100" s="13">
        <v>131</v>
      </c>
      <c r="C100" s="14">
        <v>37857.025127314817</v>
      </c>
      <c r="D100" s="13" t="s">
        <v>180</v>
      </c>
      <c r="E100" s="8" t="s">
        <v>67</v>
      </c>
      <c r="F100" s="13" t="s">
        <v>89</v>
      </c>
      <c r="G100" s="15">
        <v>7390</v>
      </c>
      <c r="H100" s="8"/>
      <c r="I100" s="8" t="s">
        <v>71</v>
      </c>
    </row>
    <row r="101" spans="2:9" ht="17.25" customHeight="1" x14ac:dyDescent="0.15">
      <c r="B101" s="13">
        <v>132</v>
      </c>
      <c r="C101" s="14">
        <v>37857.406550925924</v>
      </c>
      <c r="D101" s="13" t="s">
        <v>181</v>
      </c>
      <c r="E101" s="8" t="s">
        <v>73</v>
      </c>
      <c r="F101" s="13" t="s">
        <v>54</v>
      </c>
      <c r="G101" s="15">
        <v>7356</v>
      </c>
      <c r="H101" s="8"/>
      <c r="I101" s="8" t="s">
        <v>71</v>
      </c>
    </row>
    <row r="102" spans="2:9" ht="17.25" customHeight="1" x14ac:dyDescent="0.15">
      <c r="B102" s="13">
        <v>133</v>
      </c>
      <c r="C102" s="14">
        <v>37858.367858796293</v>
      </c>
      <c r="D102" s="13" t="s">
        <v>182</v>
      </c>
      <c r="E102" s="8" t="s">
        <v>73</v>
      </c>
      <c r="F102" s="13" t="s">
        <v>183</v>
      </c>
      <c r="G102" s="15">
        <v>3330</v>
      </c>
      <c r="H102" s="8"/>
      <c r="I102" s="8" t="s">
        <v>71</v>
      </c>
    </row>
    <row r="103" spans="2:9" ht="17.25" customHeight="1" x14ac:dyDescent="0.15">
      <c r="B103" s="13">
        <v>135</v>
      </c>
      <c r="C103" s="14">
        <v>37859.338009259256</v>
      </c>
      <c r="D103" s="13" t="s">
        <v>184</v>
      </c>
      <c r="E103" s="8" t="s">
        <v>67</v>
      </c>
      <c r="F103" s="13" t="s">
        <v>46</v>
      </c>
      <c r="G103" s="15">
        <v>5360</v>
      </c>
      <c r="H103" s="8" t="s">
        <v>74</v>
      </c>
      <c r="I103" s="8"/>
    </row>
    <row r="104" spans="2:9" ht="17.25" customHeight="1" x14ac:dyDescent="0.15">
      <c r="B104" s="13">
        <v>136</v>
      </c>
      <c r="C104" s="14">
        <v>37859.755879629629</v>
      </c>
      <c r="D104" s="13" t="s">
        <v>171</v>
      </c>
      <c r="E104" s="8" t="s">
        <v>67</v>
      </c>
      <c r="F104" s="13" t="s">
        <v>103</v>
      </c>
      <c r="G104" s="15">
        <v>7930</v>
      </c>
      <c r="H104" s="8"/>
      <c r="I104" s="8" t="s">
        <v>71</v>
      </c>
    </row>
    <row r="105" spans="2:9" ht="17.25" customHeight="1" x14ac:dyDescent="0.15">
      <c r="B105" s="13">
        <v>137</v>
      </c>
      <c r="C105" s="14">
        <v>37859.973449074074</v>
      </c>
      <c r="D105" s="13" t="s">
        <v>185</v>
      </c>
      <c r="E105" s="8" t="s">
        <v>67</v>
      </c>
      <c r="F105" s="13" t="s">
        <v>108</v>
      </c>
      <c r="G105" s="15">
        <v>93555</v>
      </c>
      <c r="H105" s="8"/>
      <c r="I105" s="8" t="s">
        <v>71</v>
      </c>
    </row>
    <row r="106" spans="2:9" ht="17.25" customHeight="1" x14ac:dyDescent="0.15">
      <c r="B106" s="13">
        <v>138</v>
      </c>
      <c r="C106" s="14">
        <v>37861.479120370372</v>
      </c>
      <c r="D106" s="13" t="s">
        <v>186</v>
      </c>
      <c r="E106" s="8" t="s">
        <v>67</v>
      </c>
      <c r="F106" s="13" t="s">
        <v>109</v>
      </c>
      <c r="G106" s="15">
        <v>95576</v>
      </c>
      <c r="H106" s="8"/>
      <c r="I106" s="8" t="s">
        <v>71</v>
      </c>
    </row>
    <row r="107" spans="2:9" ht="17.25" customHeight="1" x14ac:dyDescent="0.15">
      <c r="B107" s="13">
        <v>139</v>
      </c>
      <c r="C107" s="14">
        <v>37861.556400462963</v>
      </c>
      <c r="D107" s="13" t="s">
        <v>187</v>
      </c>
      <c r="E107" s="8" t="s">
        <v>73</v>
      </c>
      <c r="F107" s="13" t="s">
        <v>123</v>
      </c>
      <c r="G107" s="15">
        <v>93770</v>
      </c>
      <c r="H107" s="8"/>
      <c r="I107" s="8" t="s">
        <v>71</v>
      </c>
    </row>
    <row r="108" spans="2:9" ht="17.25" customHeight="1" x14ac:dyDescent="0.15">
      <c r="B108" s="13">
        <v>140</v>
      </c>
      <c r="C108" s="14">
        <v>37861.875162037039</v>
      </c>
      <c r="D108" s="13" t="s">
        <v>66</v>
      </c>
      <c r="E108" s="8" t="s">
        <v>67</v>
      </c>
      <c r="F108" s="13" t="s">
        <v>68</v>
      </c>
      <c r="G108" s="15">
        <v>93309</v>
      </c>
      <c r="H108" s="8"/>
      <c r="I108" s="8" t="s">
        <v>71</v>
      </c>
    </row>
    <row r="109" spans="2:9" ht="17.25" customHeight="1" x14ac:dyDescent="0.15">
      <c r="B109" s="13">
        <v>141</v>
      </c>
      <c r="C109" s="14">
        <v>37861.982893518521</v>
      </c>
      <c r="D109" s="13" t="s">
        <v>188</v>
      </c>
      <c r="E109" s="8" t="s">
        <v>73</v>
      </c>
      <c r="F109" s="13" t="s">
        <v>129</v>
      </c>
      <c r="G109" s="15">
        <v>3775</v>
      </c>
      <c r="H109" s="8"/>
      <c r="I109" s="8" t="s">
        <v>71</v>
      </c>
    </row>
    <row r="110" spans="2:9" ht="17.25" customHeight="1" x14ac:dyDescent="0.15">
      <c r="B110" s="13">
        <v>142</v>
      </c>
      <c r="C110" s="14">
        <v>37861.705914351849</v>
      </c>
      <c r="D110" s="13" t="s">
        <v>189</v>
      </c>
      <c r="E110" s="8" t="s">
        <v>73</v>
      </c>
      <c r="F110" s="13" t="s">
        <v>89</v>
      </c>
      <c r="G110" s="15">
        <v>5960</v>
      </c>
      <c r="H110" s="8"/>
      <c r="I110" s="8" t="s">
        <v>71</v>
      </c>
    </row>
    <row r="111" spans="2:9" ht="17.25" customHeight="1" x14ac:dyDescent="0.15">
      <c r="B111" s="13">
        <v>143</v>
      </c>
      <c r="C111" s="14">
        <v>37861.901689814818</v>
      </c>
      <c r="D111" s="13" t="s">
        <v>190</v>
      </c>
      <c r="E111" s="8" t="s">
        <v>67</v>
      </c>
      <c r="F111" s="13" t="s">
        <v>155</v>
      </c>
      <c r="G111" s="15">
        <v>95075</v>
      </c>
      <c r="H111" s="8"/>
      <c r="I111" s="8" t="s">
        <v>71</v>
      </c>
    </row>
    <row r="112" spans="2:9" ht="17.25" customHeight="1" x14ac:dyDescent="0.15">
      <c r="B112" s="13">
        <v>144</v>
      </c>
      <c r="C112" s="14">
        <v>37862.436643518522</v>
      </c>
      <c r="D112" s="13" t="s">
        <v>191</v>
      </c>
      <c r="E112" s="8" t="s">
        <v>67</v>
      </c>
      <c r="F112" s="13" t="s">
        <v>108</v>
      </c>
      <c r="G112" s="15">
        <v>7970</v>
      </c>
      <c r="H112" s="8"/>
      <c r="I112" s="8" t="s">
        <v>71</v>
      </c>
    </row>
    <row r="113" spans="2:9" ht="17.25" customHeight="1" x14ac:dyDescent="0.15">
      <c r="B113" s="13">
        <v>147</v>
      </c>
      <c r="C113" s="14">
        <v>37862.869664351849</v>
      </c>
      <c r="D113" s="13" t="s">
        <v>156</v>
      </c>
      <c r="E113" s="8" t="s">
        <v>67</v>
      </c>
      <c r="F113" s="13" t="s">
        <v>123</v>
      </c>
      <c r="G113" s="15">
        <v>5360</v>
      </c>
      <c r="H113" s="8" t="s">
        <v>74</v>
      </c>
      <c r="I113" s="8"/>
    </row>
    <row r="114" spans="2:9" ht="17.25" customHeight="1" x14ac:dyDescent="0.15">
      <c r="B114" s="13">
        <v>149</v>
      </c>
      <c r="C114" s="14">
        <v>37862.974363425928</v>
      </c>
      <c r="D114" s="13" t="s">
        <v>192</v>
      </c>
      <c r="E114" s="8" t="s">
        <v>67</v>
      </c>
      <c r="F114" s="13" t="s">
        <v>68</v>
      </c>
      <c r="G114" s="15">
        <v>7507</v>
      </c>
      <c r="H114" s="8" t="s">
        <v>74</v>
      </c>
      <c r="I114" s="8"/>
    </row>
    <row r="115" spans="2:9" ht="17.25" customHeight="1" x14ac:dyDescent="0.15">
      <c r="B115" s="13">
        <v>150</v>
      </c>
      <c r="C115" s="14">
        <v>37862.371504629627</v>
      </c>
      <c r="D115" s="13" t="s">
        <v>193</v>
      </c>
      <c r="E115" s="8" t="s">
        <v>73</v>
      </c>
      <c r="F115" s="13" t="s">
        <v>68</v>
      </c>
      <c r="G115" s="15">
        <v>3735</v>
      </c>
      <c r="H115" s="8" t="s">
        <v>74</v>
      </c>
      <c r="I115" s="8"/>
    </row>
    <row r="116" spans="2:9" ht="17.25" customHeight="1" x14ac:dyDescent="0.15">
      <c r="B116" s="13">
        <v>151</v>
      </c>
      <c r="C116" s="14">
        <v>37863.568356481483</v>
      </c>
      <c r="D116" s="13" t="s">
        <v>194</v>
      </c>
      <c r="E116" s="8" t="s">
        <v>67</v>
      </c>
      <c r="F116" s="13" t="s">
        <v>101</v>
      </c>
      <c r="G116" s="15">
        <v>7560</v>
      </c>
      <c r="H116" s="8"/>
      <c r="I116" s="8" t="s">
        <v>71</v>
      </c>
    </row>
    <row r="117" spans="2:9" ht="17.25" customHeight="1" x14ac:dyDescent="0.15">
      <c r="B117" s="13">
        <v>152</v>
      </c>
      <c r="C117" s="14">
        <v>37863.788518518515</v>
      </c>
      <c r="D117" s="13" t="s">
        <v>195</v>
      </c>
      <c r="E117" s="8" t="s">
        <v>73</v>
      </c>
      <c r="F117" s="13" t="s">
        <v>196</v>
      </c>
      <c r="G117" s="15">
        <v>99300</v>
      </c>
      <c r="H117" s="8"/>
      <c r="I117" s="8" t="s">
        <v>71</v>
      </c>
    </row>
    <row r="118" spans="2:9" ht="17.25" customHeight="1" x14ac:dyDescent="0.15">
      <c r="B118" s="13">
        <v>153</v>
      </c>
      <c r="C118" s="14">
        <v>37864.891030092593</v>
      </c>
      <c r="D118" s="13" t="s">
        <v>197</v>
      </c>
      <c r="E118" s="8" t="s">
        <v>73</v>
      </c>
      <c r="F118" s="13" t="s">
        <v>81</v>
      </c>
      <c r="G118" s="15">
        <v>5960</v>
      </c>
      <c r="H118" s="8"/>
      <c r="I118" s="8" t="s">
        <v>71</v>
      </c>
    </row>
    <row r="119" spans="2:9" ht="17.25" customHeight="1" x14ac:dyDescent="0.15">
      <c r="B119" s="13">
        <v>154</v>
      </c>
      <c r="C119" s="14">
        <v>37864.020497685182</v>
      </c>
      <c r="D119" s="13" t="s">
        <v>198</v>
      </c>
      <c r="E119" s="8" t="s">
        <v>67</v>
      </c>
      <c r="F119" s="13" t="s">
        <v>89</v>
      </c>
      <c r="G119" s="15">
        <v>9705</v>
      </c>
      <c r="H119" s="8"/>
      <c r="I119" s="8" t="s">
        <v>71</v>
      </c>
    </row>
    <row r="120" spans="2:9" ht="17.25" customHeight="1" x14ac:dyDescent="0.15">
      <c r="B120" s="13">
        <v>159</v>
      </c>
      <c r="C120" s="14">
        <v>37864.910092592596</v>
      </c>
      <c r="D120" s="13" t="s">
        <v>75</v>
      </c>
      <c r="E120" s="8" t="s">
        <v>67</v>
      </c>
      <c r="F120" s="13" t="s">
        <v>103</v>
      </c>
      <c r="G120" s="15">
        <v>7930</v>
      </c>
      <c r="H120" s="8"/>
      <c r="I120" s="8" t="s">
        <v>71</v>
      </c>
    </row>
    <row r="121" spans="2:9" ht="17.25" customHeight="1" x14ac:dyDescent="0.15">
      <c r="B121" s="13">
        <v>160</v>
      </c>
      <c r="C121" s="14">
        <v>37864.914178240739</v>
      </c>
      <c r="D121" s="13" t="s">
        <v>156</v>
      </c>
      <c r="E121" s="8" t="s">
        <v>67</v>
      </c>
      <c r="F121" s="13" t="s">
        <v>96</v>
      </c>
      <c r="G121" s="15">
        <v>93935</v>
      </c>
      <c r="H121" s="8" t="s">
        <v>74</v>
      </c>
      <c r="I121" s="8"/>
    </row>
    <row r="122" spans="2:9" ht="17.25" customHeight="1" x14ac:dyDescent="0.15">
      <c r="B122" s="13">
        <v>161</v>
      </c>
      <c r="C122" s="14">
        <v>37865</v>
      </c>
      <c r="D122" s="13" t="s">
        <v>199</v>
      </c>
      <c r="E122" s="8" t="s">
        <v>67</v>
      </c>
      <c r="F122" s="13" t="s">
        <v>101</v>
      </c>
      <c r="G122" s="15">
        <v>7390</v>
      </c>
      <c r="H122" s="8" t="s">
        <v>74</v>
      </c>
      <c r="I122" s="8"/>
    </row>
    <row r="123" spans="2:9" ht="17.25" customHeight="1" x14ac:dyDescent="0.15">
      <c r="B123" s="13">
        <v>162</v>
      </c>
      <c r="C123" s="14">
        <v>37865</v>
      </c>
      <c r="D123" s="13" t="s">
        <v>200</v>
      </c>
      <c r="E123" s="8" t="s">
        <v>73</v>
      </c>
      <c r="F123" s="13" t="s">
        <v>86</v>
      </c>
      <c r="G123" s="15">
        <v>3355</v>
      </c>
      <c r="H123" s="8" t="s">
        <v>74</v>
      </c>
      <c r="I123" s="8"/>
    </row>
    <row r="124" spans="2:9" ht="17.25" customHeight="1" x14ac:dyDescent="0.15">
      <c r="B124" s="13">
        <v>163</v>
      </c>
      <c r="C124" s="14">
        <v>37865.527557870373</v>
      </c>
      <c r="D124" s="13" t="s">
        <v>201</v>
      </c>
      <c r="E124" s="8" t="s">
        <v>67</v>
      </c>
      <c r="F124" s="13" t="s">
        <v>139</v>
      </c>
      <c r="G124" s="15">
        <v>57560</v>
      </c>
      <c r="H124" s="8" t="s">
        <v>74</v>
      </c>
      <c r="I124" s="8"/>
    </row>
    <row r="125" spans="2:9" ht="17.25" customHeight="1" x14ac:dyDescent="0.15">
      <c r="B125" s="13">
        <v>164</v>
      </c>
      <c r="C125" s="14">
        <v>37865.555092592593</v>
      </c>
      <c r="D125" s="13" t="s">
        <v>85</v>
      </c>
      <c r="E125" s="8" t="s">
        <v>73</v>
      </c>
      <c r="F125" s="13" t="s">
        <v>108</v>
      </c>
      <c r="G125" s="15">
        <v>7500</v>
      </c>
      <c r="H125" s="8" t="s">
        <v>74</v>
      </c>
      <c r="I125" s="8"/>
    </row>
    <row r="126" spans="2:9" ht="17.25" customHeight="1" x14ac:dyDescent="0.15">
      <c r="B126" s="13">
        <v>165</v>
      </c>
      <c r="C126" s="14">
        <v>37865.659537037034</v>
      </c>
      <c r="D126" s="13" t="s">
        <v>202</v>
      </c>
      <c r="E126" s="8" t="s">
        <v>73</v>
      </c>
      <c r="F126" s="13" t="s">
        <v>135</v>
      </c>
      <c r="G126" s="15">
        <v>7630</v>
      </c>
      <c r="H126" s="8" t="s">
        <v>74</v>
      </c>
      <c r="I126" s="8"/>
    </row>
    <row r="127" spans="2:9" ht="17.25" customHeight="1" x14ac:dyDescent="0.15">
      <c r="B127" s="13">
        <v>166</v>
      </c>
      <c r="C127" s="14">
        <v>37865.714745370373</v>
      </c>
      <c r="D127" s="13" t="s">
        <v>203</v>
      </c>
      <c r="E127" s="8" t="s">
        <v>67</v>
      </c>
      <c r="F127" s="13" t="s">
        <v>101</v>
      </c>
      <c r="G127" s="15">
        <v>5960</v>
      </c>
      <c r="H127" s="8"/>
      <c r="I127" s="8" t="s">
        <v>71</v>
      </c>
    </row>
    <row r="128" spans="2:9" ht="17.25" customHeight="1" x14ac:dyDescent="0.15">
      <c r="B128" s="13">
        <v>167</v>
      </c>
      <c r="C128" s="14">
        <v>37865.823252314818</v>
      </c>
      <c r="D128" s="13" t="s">
        <v>204</v>
      </c>
      <c r="E128" s="8" t="s">
        <v>67</v>
      </c>
      <c r="F128" s="13" t="s">
        <v>154</v>
      </c>
      <c r="G128" s="15">
        <v>5953</v>
      </c>
      <c r="H128" s="8"/>
      <c r="I128" s="8" t="s">
        <v>71</v>
      </c>
    </row>
    <row r="129" spans="2:9" ht="17.25" customHeight="1" x14ac:dyDescent="0.15">
      <c r="B129" s="13">
        <v>169</v>
      </c>
      <c r="C129" s="14">
        <v>37865.961574074077</v>
      </c>
      <c r="D129" s="13" t="s">
        <v>205</v>
      </c>
      <c r="E129" s="8" t="s">
        <v>67</v>
      </c>
      <c r="F129" s="13" t="s">
        <v>42</v>
      </c>
      <c r="G129" s="15">
        <v>7500</v>
      </c>
      <c r="H129" s="8" t="s">
        <v>74</v>
      </c>
      <c r="I129" s="8"/>
    </row>
    <row r="130" spans="2:9" ht="17.25" customHeight="1" x14ac:dyDescent="0.15">
      <c r="B130" s="13">
        <v>170</v>
      </c>
      <c r="C130" s="14">
        <v>37865.964768518519</v>
      </c>
      <c r="D130" s="13" t="s">
        <v>206</v>
      </c>
      <c r="E130" s="8" t="s">
        <v>67</v>
      </c>
      <c r="F130" s="13" t="s">
        <v>207</v>
      </c>
      <c r="G130" s="15">
        <v>5390</v>
      </c>
      <c r="H130" s="8"/>
      <c r="I130" s="8" t="s">
        <v>71</v>
      </c>
    </row>
    <row r="131" spans="2:9" ht="17.25" customHeight="1" x14ac:dyDescent="0.15">
      <c r="B131" s="13">
        <v>171</v>
      </c>
      <c r="C131" s="14">
        <v>37866</v>
      </c>
      <c r="D131" s="13" t="s">
        <v>208</v>
      </c>
      <c r="E131" s="8" t="s">
        <v>73</v>
      </c>
      <c r="F131" s="13" t="s">
        <v>123</v>
      </c>
      <c r="G131" s="15">
        <v>3670</v>
      </c>
      <c r="H131" s="8"/>
      <c r="I131" s="8" t="s">
        <v>71</v>
      </c>
    </row>
    <row r="132" spans="2:9" ht="17.25" customHeight="1" x14ac:dyDescent="0.15">
      <c r="B132" s="13">
        <v>173</v>
      </c>
      <c r="C132" s="14">
        <v>37866.099479166667</v>
      </c>
      <c r="D132" s="13" t="s">
        <v>162</v>
      </c>
      <c r="E132" s="8" t="s">
        <v>67</v>
      </c>
      <c r="F132" s="13" t="s">
        <v>109</v>
      </c>
      <c r="G132" s="15">
        <v>7390</v>
      </c>
      <c r="H132" s="8"/>
      <c r="I132" s="8" t="s">
        <v>71</v>
      </c>
    </row>
    <row r="133" spans="2:9" ht="17.25" customHeight="1" x14ac:dyDescent="0.15">
      <c r="B133" s="13">
        <v>174</v>
      </c>
      <c r="C133" s="14">
        <v>37866.303993055553</v>
      </c>
      <c r="D133" s="13" t="s">
        <v>85</v>
      </c>
      <c r="E133" s="8" t="s">
        <v>67</v>
      </c>
      <c r="F133" s="13" t="s">
        <v>154</v>
      </c>
      <c r="G133" s="15">
        <v>5960</v>
      </c>
      <c r="H133" s="8"/>
      <c r="I133" s="8" t="s">
        <v>71</v>
      </c>
    </row>
    <row r="134" spans="2:9" ht="17.25" customHeight="1" x14ac:dyDescent="0.15">
      <c r="B134" s="13">
        <v>176</v>
      </c>
      <c r="C134" s="14">
        <v>37866.659155092595</v>
      </c>
      <c r="D134" s="13" t="s">
        <v>209</v>
      </c>
      <c r="E134" s="8" t="s">
        <v>73</v>
      </c>
      <c r="F134" s="13" t="s">
        <v>79</v>
      </c>
      <c r="G134" s="15">
        <v>95390</v>
      </c>
      <c r="H134" s="8"/>
      <c r="I134" s="8" t="s">
        <v>71</v>
      </c>
    </row>
    <row r="135" spans="2:9" ht="17.25" customHeight="1" x14ac:dyDescent="0.15">
      <c r="B135" s="13">
        <v>178</v>
      </c>
      <c r="C135" s="14">
        <v>37866.825775462959</v>
      </c>
      <c r="D135" s="13" t="s">
        <v>210</v>
      </c>
      <c r="E135" s="8" t="s">
        <v>67</v>
      </c>
      <c r="F135" s="13" t="s">
        <v>103</v>
      </c>
      <c r="G135" s="15">
        <v>7930</v>
      </c>
      <c r="H135" s="8"/>
      <c r="I135" s="8" t="s">
        <v>71</v>
      </c>
    </row>
    <row r="136" spans="2:9" ht="17.25" customHeight="1" x14ac:dyDescent="0.15">
      <c r="B136" s="13">
        <v>182</v>
      </c>
      <c r="C136" s="14">
        <v>37867.049270833333</v>
      </c>
      <c r="D136" s="13" t="s">
        <v>211</v>
      </c>
      <c r="E136" s="8" t="s">
        <v>67</v>
      </c>
      <c r="F136" s="13" t="s">
        <v>123</v>
      </c>
      <c r="G136" s="15">
        <v>7390</v>
      </c>
      <c r="H136" s="8"/>
      <c r="I136" s="8" t="s">
        <v>71</v>
      </c>
    </row>
    <row r="137" spans="2:9" ht="17.25" customHeight="1" x14ac:dyDescent="0.15">
      <c r="B137" s="13">
        <v>183</v>
      </c>
      <c r="C137" s="14">
        <v>37867.469490740739</v>
      </c>
      <c r="D137" s="13" t="s">
        <v>136</v>
      </c>
      <c r="E137" s="8" t="s">
        <v>73</v>
      </c>
      <c r="F137" s="13" t="s">
        <v>212</v>
      </c>
      <c r="G137" s="15">
        <v>93570</v>
      </c>
      <c r="H137" s="8"/>
      <c r="I137" s="8" t="s">
        <v>71</v>
      </c>
    </row>
    <row r="138" spans="2:9" ht="17.25" customHeight="1" x14ac:dyDescent="0.15">
      <c r="B138" s="13">
        <v>184</v>
      </c>
      <c r="C138" s="14">
        <v>37867.524293981478</v>
      </c>
      <c r="D138" s="13" t="s">
        <v>213</v>
      </c>
      <c r="E138" s="8" t="s">
        <v>67</v>
      </c>
      <c r="F138" s="13" t="s">
        <v>214</v>
      </c>
      <c r="G138" s="15">
        <v>5960</v>
      </c>
      <c r="H138" s="8" t="s">
        <v>74</v>
      </c>
      <c r="I138" s="8"/>
    </row>
    <row r="139" spans="2:9" ht="17.25" customHeight="1" x14ac:dyDescent="0.15">
      <c r="B139" s="13">
        <v>185</v>
      </c>
      <c r="C139" s="14">
        <v>37867.684247685182</v>
      </c>
      <c r="D139" s="13" t="s">
        <v>85</v>
      </c>
      <c r="E139" s="8" t="s">
        <v>67</v>
      </c>
      <c r="F139" s="13" t="s">
        <v>215</v>
      </c>
      <c r="G139" s="15">
        <v>5390</v>
      </c>
      <c r="H139" s="8"/>
      <c r="I139" s="8" t="s">
        <v>71</v>
      </c>
    </row>
    <row r="140" spans="2:9" ht="17.25" customHeight="1" x14ac:dyDescent="0.15">
      <c r="B140" s="13">
        <v>186</v>
      </c>
      <c r="C140" s="14">
        <v>37867.700891203705</v>
      </c>
      <c r="D140" s="13" t="s">
        <v>216</v>
      </c>
      <c r="E140" s="8" t="s">
        <v>73</v>
      </c>
      <c r="F140" s="13" t="s">
        <v>146</v>
      </c>
      <c r="G140" s="15">
        <v>7350</v>
      </c>
      <c r="H140" s="8"/>
      <c r="I140" s="8" t="s">
        <v>71</v>
      </c>
    </row>
    <row r="141" spans="2:9" ht="17.25" customHeight="1" x14ac:dyDescent="0.15">
      <c r="B141" s="13">
        <v>187</v>
      </c>
      <c r="C141" s="14">
        <v>37867.731192129628</v>
      </c>
      <c r="D141" s="13" t="s">
        <v>217</v>
      </c>
      <c r="E141" s="8" t="s">
        <v>67</v>
      </c>
      <c r="F141" s="13" t="s">
        <v>44</v>
      </c>
      <c r="G141" s="15">
        <v>9950</v>
      </c>
      <c r="H141" s="8" t="s">
        <v>74</v>
      </c>
      <c r="I141" s="8"/>
    </row>
    <row r="142" spans="2:9" ht="17.25" customHeight="1" x14ac:dyDescent="0.15">
      <c r="B142" s="13">
        <v>188</v>
      </c>
      <c r="C142" s="14">
        <v>37867.878206018519</v>
      </c>
      <c r="D142" s="13" t="s">
        <v>218</v>
      </c>
      <c r="E142" s="8" t="s">
        <v>73</v>
      </c>
      <c r="F142" s="13" t="s">
        <v>98</v>
      </c>
      <c r="G142" s="15">
        <v>6570</v>
      </c>
      <c r="H142" s="8"/>
      <c r="I142" s="8" t="s">
        <v>71</v>
      </c>
    </row>
    <row r="143" spans="2:9" ht="17.25" customHeight="1" x14ac:dyDescent="0.15">
      <c r="B143" s="13">
        <v>189</v>
      </c>
      <c r="C143" s="14">
        <v>37867.905555555553</v>
      </c>
      <c r="D143" s="13" t="s">
        <v>136</v>
      </c>
      <c r="E143" s="8" t="s">
        <v>73</v>
      </c>
      <c r="F143" s="13" t="s">
        <v>129</v>
      </c>
      <c r="G143" s="15">
        <v>7050</v>
      </c>
      <c r="H143" s="8"/>
      <c r="I143" s="8" t="s">
        <v>71</v>
      </c>
    </row>
    <row r="144" spans="2:9" ht="17.25" customHeight="1" x14ac:dyDescent="0.15">
      <c r="B144" s="13">
        <v>190</v>
      </c>
      <c r="C144" s="14">
        <v>37867.938425925924</v>
      </c>
      <c r="D144" s="13" t="s">
        <v>219</v>
      </c>
      <c r="E144" s="8" t="s">
        <v>67</v>
      </c>
      <c r="F144" s="13" t="s">
        <v>86</v>
      </c>
      <c r="G144" s="15">
        <v>5790</v>
      </c>
      <c r="H144" s="8"/>
      <c r="I144" s="8" t="s">
        <v>71</v>
      </c>
    </row>
    <row r="145" spans="2:9" ht="17.25" customHeight="1" x14ac:dyDescent="0.15">
      <c r="B145" s="13">
        <v>191</v>
      </c>
      <c r="C145" s="14">
        <v>37867.952997685185</v>
      </c>
      <c r="D145" s="13" t="s">
        <v>85</v>
      </c>
      <c r="E145" s="8" t="s">
        <v>73</v>
      </c>
      <c r="F145" s="13" t="s">
        <v>220</v>
      </c>
      <c r="G145" s="15">
        <v>5790</v>
      </c>
      <c r="H145" s="8" t="s">
        <v>74</v>
      </c>
      <c r="I145" s="8"/>
    </row>
    <row r="146" spans="2:9" ht="17.25" customHeight="1" x14ac:dyDescent="0.15">
      <c r="B146" s="13">
        <v>192</v>
      </c>
      <c r="C146" s="14">
        <v>37868.010879629626</v>
      </c>
      <c r="D146" s="13" t="s">
        <v>221</v>
      </c>
      <c r="E146" s="8" t="s">
        <v>73</v>
      </c>
      <c r="F146" s="13" t="s">
        <v>222</v>
      </c>
      <c r="G146" s="15">
        <v>7550</v>
      </c>
      <c r="H146" s="8" t="s">
        <v>74</v>
      </c>
      <c r="I146" s="8"/>
    </row>
    <row r="147" spans="2:9" ht="17.25" customHeight="1" x14ac:dyDescent="0.15">
      <c r="B147" s="13">
        <v>193</v>
      </c>
      <c r="C147" s="14">
        <v>37868.272812499999</v>
      </c>
      <c r="D147" s="13" t="s">
        <v>223</v>
      </c>
      <c r="E147" s="8" t="s">
        <v>67</v>
      </c>
      <c r="F147" s="13" t="s">
        <v>43</v>
      </c>
      <c r="G147" s="15">
        <v>5960</v>
      </c>
      <c r="H147" s="8" t="s">
        <v>74</v>
      </c>
      <c r="I147" s="8"/>
    </row>
    <row r="148" spans="2:9" ht="17.25" customHeight="1" x14ac:dyDescent="0.15">
      <c r="B148" s="13">
        <v>194</v>
      </c>
      <c r="C148" s="14">
        <v>37868.312256944446</v>
      </c>
      <c r="D148" s="13" t="s">
        <v>224</v>
      </c>
      <c r="E148" s="8" t="s">
        <v>73</v>
      </c>
      <c r="F148" s="13" t="s">
        <v>101</v>
      </c>
      <c r="G148" s="15">
        <v>5790</v>
      </c>
      <c r="H148" s="8"/>
      <c r="I148" s="8" t="s">
        <v>71</v>
      </c>
    </row>
    <row r="149" spans="2:9" ht="17.25" customHeight="1" x14ac:dyDescent="0.15">
      <c r="B149" s="13">
        <v>195</v>
      </c>
      <c r="C149" s="14">
        <v>37868.380023148151</v>
      </c>
      <c r="D149" s="13" t="s">
        <v>225</v>
      </c>
      <c r="E149" s="8" t="s">
        <v>73</v>
      </c>
      <c r="F149" s="13" t="s">
        <v>105</v>
      </c>
      <c r="G149" s="15">
        <v>3735</v>
      </c>
      <c r="H149" s="8"/>
      <c r="I149" s="8" t="s">
        <v>71</v>
      </c>
    </row>
    <row r="150" spans="2:9" ht="17.25" customHeight="1" x14ac:dyDescent="0.15">
      <c r="B150" s="13">
        <v>196</v>
      </c>
      <c r="C150" s="14">
        <v>37868.4528587963</v>
      </c>
      <c r="D150" s="13" t="s">
        <v>226</v>
      </c>
      <c r="E150" s="8" t="s">
        <v>67</v>
      </c>
      <c r="F150" s="13" t="s">
        <v>94</v>
      </c>
      <c r="G150" s="15">
        <v>7560</v>
      </c>
      <c r="H150" s="8"/>
      <c r="I150" s="8" t="s">
        <v>71</v>
      </c>
    </row>
    <row r="151" spans="2:9" ht="17.25" customHeight="1" x14ac:dyDescent="0.15">
      <c r="B151" s="13">
        <v>197</v>
      </c>
      <c r="C151" s="14">
        <v>37869</v>
      </c>
      <c r="D151" s="13" t="s">
        <v>227</v>
      </c>
      <c r="E151" s="8" t="s">
        <v>67</v>
      </c>
      <c r="F151" s="13" t="s">
        <v>79</v>
      </c>
      <c r="G151" s="15">
        <v>90557</v>
      </c>
      <c r="H151" s="8"/>
      <c r="I151" s="8" t="s">
        <v>71</v>
      </c>
    </row>
    <row r="152" spans="2:9" ht="17.25" customHeight="1" x14ac:dyDescent="0.15">
      <c r="B152" s="13">
        <v>198</v>
      </c>
      <c r="C152" s="14">
        <v>37869.600115740737</v>
      </c>
      <c r="D152" s="13" t="s">
        <v>228</v>
      </c>
      <c r="E152" s="8" t="s">
        <v>67</v>
      </c>
      <c r="F152" s="13" t="s">
        <v>26</v>
      </c>
      <c r="G152" s="15">
        <v>7390</v>
      </c>
      <c r="H152" s="8"/>
      <c r="I152" s="8" t="s">
        <v>71</v>
      </c>
    </row>
    <row r="153" spans="2:9" ht="17.25" customHeight="1" x14ac:dyDescent="0.15">
      <c r="B153" s="13">
        <v>200</v>
      </c>
      <c r="C153" s="14">
        <v>37870.642384259256</v>
      </c>
      <c r="D153" s="13" t="s">
        <v>229</v>
      </c>
      <c r="E153" s="8" t="s">
        <v>73</v>
      </c>
      <c r="F153" s="13" t="s">
        <v>86</v>
      </c>
      <c r="G153" s="15">
        <v>9635</v>
      </c>
      <c r="H153" s="8"/>
      <c r="I153" s="8" t="s">
        <v>71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練習</vt:lpstr>
      <vt:lpstr>受注台帳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2017-02-20T02:36:19Z</dcterms:created>
  <dcterms:modified xsi:type="dcterms:W3CDTF">2017-03-26T05:11:33Z</dcterms:modified>
</cp:coreProperties>
</file>